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5520" activeTab="1"/>
  </bookViews>
  <sheets>
    <sheet name="TXT" sheetId="1" r:id="rId1"/>
    <sheet name="ELOLAP" sheetId="2" r:id="rId2"/>
    <sheet name="DERK" sheetId="3" r:id="rId3"/>
    <sheet name="DERT" sheetId="4" r:id="rId4"/>
  </sheets>
  <definedNames/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 Ez mindenhol átírja a fájlban.</t>
        </r>
      </text>
    </comment>
    <comment ref="G7" authorId="1">
      <text>
        <r>
          <rPr>
            <sz val="8"/>
            <rFont val="Tahoma"/>
            <family val="2"/>
          </rPr>
          <t>Ebbe a cellába írja yyyymm formátumban a vonatkozási időt! Ez mindenhol átírja a fájlban.</t>
        </r>
      </text>
    </comment>
    <comment ref="I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J10" authorId="0">
      <text>
        <r>
          <rPr>
            <sz val="8"/>
            <rFont val="Tahoma"/>
            <family val="2"/>
          </rPr>
          <t>Ellenőrző számok: amennyiben nem nulla, akkor az adott sor tekintetében nem teljesül h=c+d-e+f+g</t>
        </r>
      </text>
    </comment>
    <comment ref="G10" authorId="1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J10" authorId="0">
      <text>
        <r>
          <rPr>
            <sz val="8"/>
            <rFont val="Tahoma"/>
            <family val="2"/>
          </rPr>
          <t>Ellenőrző számok: amennyiben nem nulla, akkor az adott sor tekintetében nem teljesül h=c+d-e+f+g</t>
        </r>
      </text>
    </comment>
    <comment ref="D11" authorId="1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<sst xmlns="http://schemas.openxmlformats.org/spreadsheetml/2006/main" count="151" uniqueCount="79">
  <si>
    <t>DERK</t>
  </si>
  <si>
    <t>Pénzügyi derivatíva követelések</t>
  </si>
  <si>
    <t>Sorszám</t>
  </si>
  <si>
    <t>Az ügylet típusa</t>
  </si>
  <si>
    <t>A partner ISO országkódja</t>
  </si>
  <si>
    <t>Időszak eleji nyitó pozíció (Követelés)</t>
  </si>
  <si>
    <t>Időszaki változások</t>
  </si>
  <si>
    <t>Időszak végi záró pozíció (Követelés)</t>
  </si>
  <si>
    <t>Tranzakciók</t>
  </si>
  <si>
    <t>Átértékelés</t>
  </si>
  <si>
    <t>Egyéb változások</t>
  </si>
  <si>
    <t>Pozíciót növelő (kiadás)</t>
  </si>
  <si>
    <t>Pozíciót csökkentő (bevétel)</t>
  </si>
  <si>
    <t xml:space="preserve">a  </t>
  </si>
  <si>
    <t>b</t>
  </si>
  <si>
    <t>c</t>
  </si>
  <si>
    <t>d</t>
  </si>
  <si>
    <t>e</t>
  </si>
  <si>
    <t>f</t>
  </si>
  <si>
    <t>g</t>
  </si>
  <si>
    <t>h</t>
  </si>
  <si>
    <t>01</t>
  </si>
  <si>
    <t>02</t>
  </si>
  <si>
    <t>03</t>
  </si>
  <si>
    <t>…</t>
  </si>
  <si>
    <t>nn</t>
  </si>
  <si>
    <t>Pénzügyi derivatíva tartozások</t>
  </si>
  <si>
    <t>Időszak eleji nyitó pozíció (Tartozás)</t>
  </si>
  <si>
    <t>Időszak végi záró pozíció (Tartozás)</t>
  </si>
  <si>
    <t>Pozíciót csökkentő (kiadás)</t>
  </si>
  <si>
    <t>Pozíciót növelő (bevétel)</t>
  </si>
  <si>
    <t>DERT</t>
  </si>
  <si>
    <t>Pénzügyi derivatívák havi adatszolgáltatása</t>
  </si>
  <si>
    <t>Adatok egész forintban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</si>
  <si>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</si>
  <si>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</si>
  <si>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</si>
  <si>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</si>
  <si>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</si>
  <si>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</si>
  <si>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</si>
  <si>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</si>
  <si>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</si>
  <si>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</si>
  <si>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</si>
  <si>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</si>
  <si>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</si>
  <si>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a</t>
  </si>
  <si>
    <t>ELOLAP01</t>
  </si>
  <si>
    <t>E</t>
  </si>
  <si>
    <t>2</t>
  </si>
  <si>
    <t>ELOLAP02</t>
  </si>
  <si>
    <t>3</t>
  </si>
  <si>
    <t>ELOLAP03</t>
  </si>
  <si>
    <t>FW</t>
  </si>
  <si>
    <t>OV</t>
  </si>
  <si>
    <t>EG</t>
  </si>
  <si>
    <t>DE</t>
  </si>
  <si>
    <t>US</t>
  </si>
  <si>
    <t>PL</t>
  </si>
  <si>
    <t>OE</t>
  </si>
  <si>
    <t>04</t>
  </si>
  <si>
    <t>05</t>
  </si>
  <si>
    <t>SW</t>
  </si>
  <si>
    <t>FT</t>
  </si>
  <si>
    <t>00000000</t>
  </si>
  <si>
    <t>Szabványos fájlnév:</t>
  </si>
  <si>
    <t xml:space="preserve"> Fájlnév összetétele: </t>
  </si>
  <si>
    <t>3) adatszolgáltató 8 jegyű törzsszáma</t>
  </si>
  <si>
    <t>1) adatgyűjtés jele: R05</t>
  </si>
  <si>
    <t>R05</t>
  </si>
  <si>
    <t>2) vonatkozási időszak az év utolsó számjegye és a hónap</t>
  </si>
  <si>
    <t>ELŐLAP</t>
  </si>
  <si>
    <t>Kapcsolattartásért felelős szervezeti egység megnevezése:</t>
  </si>
  <si>
    <t xml:space="preserve">       telefonszáma:</t>
  </si>
  <si>
    <t xml:space="preserve">        email címe:</t>
  </si>
  <si>
    <t>Kontrolling</t>
  </si>
  <si>
    <t>controlling@penzugy.hu</t>
  </si>
  <si>
    <t>20200214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</si>
</sst>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3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0" fillId="0" borderId="0">
      <alignment/>
      <protection/>
    </xf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>
      <alignment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6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5" fillId="0" borderId="0" xfId="0" applyFont="1" applyAlignment="1">
      <alignment horizontal="center"/>
    </xf>
    <xf numFmtId="0" fontId="6" fillId="0" borderId="0" xfId="55" applyFont="1" applyBorder="1">
      <alignment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 wrapText="1"/>
      <protection/>
    </xf>
    <xf numFmtId="0" fontId="6" fillId="0" borderId="0" xfId="55" applyFont="1" applyAlignment="1">
      <alignment horizontal="center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3" fontId="5" fillId="0" borderId="19" xfId="55" applyNumberFormat="1" applyFont="1" applyBorder="1" applyAlignment="1">
      <alignment horizontal="center"/>
      <protection/>
    </xf>
    <xf numFmtId="3" fontId="7" fillId="0" borderId="0" xfId="55" applyNumberFormat="1" applyFont="1">
      <alignment/>
      <protection/>
    </xf>
    <xf numFmtId="49" fontId="5" fillId="0" borderId="0" xfId="55" applyNumberFormat="1" applyFont="1" applyAlignment="1">
      <alignment horizontal="center"/>
      <protection/>
    </xf>
    <xf numFmtId="0" fontId="5" fillId="0" borderId="19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Fill="1" applyBorder="1" applyAlignment="1">
      <alignment horizontal="center"/>
      <protection/>
    </xf>
    <xf numFmtId="0" fontId="5" fillId="0" borderId="22" xfId="55" applyFont="1" applyFill="1" applyBorder="1" applyAlignment="1">
      <alignment horizontal="center"/>
      <protection/>
    </xf>
    <xf numFmtId="0" fontId="5" fillId="0" borderId="23" xfId="55" applyFont="1" applyBorder="1">
      <alignment/>
      <protection/>
    </xf>
    <xf numFmtId="0" fontId="5" fillId="0" borderId="24" xfId="55" applyFont="1" applyBorder="1">
      <alignment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/>
      <protection/>
    </xf>
    <xf numFmtId="0" fontId="5" fillId="33" borderId="0" xfId="55" applyFont="1" applyFill="1" applyAlignment="1">
      <alignment horizontal="center"/>
      <protection/>
    </xf>
    <xf numFmtId="49" fontId="5" fillId="33" borderId="0" xfId="55" applyNumberFormat="1" applyFont="1" applyFill="1" applyAlignment="1">
      <alignment horizontal="center"/>
      <protection/>
    </xf>
    <xf numFmtId="0" fontId="7" fillId="0" borderId="0" xfId="55" applyFont="1">
      <alignment/>
      <protection/>
    </xf>
    <xf numFmtId="0" fontId="12" fillId="0" borderId="0" xfId="55" applyFont="1" applyAlignment="1">
      <alignment horizontal="right"/>
      <protection/>
    </xf>
    <xf numFmtId="0" fontId="13" fillId="0" borderId="0" xfId="0" applyFont="1" applyAlignment="1">
      <alignment/>
    </xf>
    <xf numFmtId="3" fontId="5" fillId="0" borderId="19" xfId="55" applyNumberFormat="1" applyFont="1" applyBorder="1" applyAlignment="1">
      <alignment horizontal="right"/>
      <protection/>
    </xf>
    <xf numFmtId="3" fontId="5" fillId="0" borderId="20" xfId="55" applyNumberFormat="1" applyFont="1" applyBorder="1" applyAlignment="1">
      <alignment horizontal="right"/>
      <protection/>
    </xf>
    <xf numFmtId="3" fontId="5" fillId="0" borderId="20" xfId="55" applyNumberFormat="1" applyFont="1" applyBorder="1" applyAlignment="1">
      <alignment horizontal="center"/>
      <protection/>
    </xf>
    <xf numFmtId="0" fontId="14" fillId="34" borderId="0" xfId="0" applyNumberFormat="1" applyFont="1" applyFill="1" applyBorder="1" applyAlignment="1">
      <alignment horizontal="left" vertical="center" wrapText="1"/>
    </xf>
    <xf numFmtId="0" fontId="14" fillId="34" borderId="0" xfId="0" applyNumberFormat="1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left" vertical="center" wrapText="1"/>
    </xf>
    <xf numFmtId="0" fontId="10" fillId="0" borderId="29" xfId="0" applyNumberFormat="1" applyFont="1" applyFill="1" applyBorder="1" applyAlignment="1">
      <alignment horizontal="left" vertical="center" wrapText="1"/>
    </xf>
    <xf numFmtId="0" fontId="10" fillId="0" borderId="30" xfId="0" applyNumberFormat="1" applyFont="1" applyFill="1" applyBorder="1" applyAlignment="1">
      <alignment horizontal="left" vertical="center"/>
    </xf>
    <xf numFmtId="0" fontId="10" fillId="0" borderId="31" xfId="0" applyNumberFormat="1" applyFont="1" applyFill="1" applyBorder="1" applyAlignment="1">
      <alignment vertical="center" wrapText="1"/>
    </xf>
    <xf numFmtId="0" fontId="10" fillId="0" borderId="32" xfId="0" applyNumberFormat="1" applyFont="1" applyFill="1" applyBorder="1" applyAlignment="1">
      <alignment horizontal="left" vertical="center" wrapText="1"/>
    </xf>
    <xf numFmtId="0" fontId="10" fillId="0" borderId="31" xfId="0" applyNumberFormat="1" applyFont="1" applyFill="1" applyBorder="1" applyAlignment="1">
      <alignment horizontal="left" vertical="center" wrapText="1"/>
    </xf>
    <xf numFmtId="0" fontId="11" fillId="0" borderId="33" xfId="0" applyNumberFormat="1" applyFont="1" applyFill="1" applyBorder="1" applyAlignment="1">
      <alignment horizontal="left" vertical="center" wrapText="1"/>
    </xf>
    <xf numFmtId="0" fontId="10" fillId="0" borderId="34" xfId="0" applyNumberFormat="1" applyFont="1" applyFill="1" applyBorder="1" applyAlignment="1">
      <alignment horizontal="left" vertical="center" wrapText="1"/>
    </xf>
    <xf numFmtId="0" fontId="10" fillId="0" borderId="35" xfId="0" applyNumberFormat="1" applyFont="1" applyFill="1" applyBorder="1" applyAlignment="1">
      <alignment horizontal="left" vertical="center"/>
    </xf>
    <xf numFmtId="49" fontId="5" fillId="35" borderId="0" xfId="55" applyNumberFormat="1" applyFont="1" applyFill="1" applyAlignment="1">
      <alignment horizontal="center"/>
      <protection/>
    </xf>
    <xf numFmtId="0" fontId="9" fillId="0" borderId="36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 wrapText="1"/>
    </xf>
    <xf numFmtId="0" fontId="9" fillId="0" borderId="38" xfId="0" applyNumberFormat="1" applyFont="1" applyFill="1" applyBorder="1" applyAlignment="1">
      <alignment horizontal="center" vertical="center" wrapText="1"/>
    </xf>
    <xf numFmtId="0" fontId="16" fillId="0" borderId="39" xfId="0" applyNumberFormat="1" applyFont="1" applyFill="1" applyBorder="1" applyAlignment="1">
      <alignment horizontal="center" vertical="center" wrapText="1"/>
    </xf>
    <xf numFmtId="0" fontId="16" fillId="0" borderId="40" xfId="0" applyNumberFormat="1" applyFont="1" applyFill="1" applyBorder="1" applyAlignment="1">
      <alignment horizontal="center" vertical="center" wrapText="1"/>
    </xf>
    <xf numFmtId="0" fontId="16" fillId="0" borderId="41" xfId="0" applyNumberFormat="1" applyFont="1" applyFill="1" applyBorder="1" applyAlignment="1">
      <alignment horizontal="center" vertical="center" wrapText="1"/>
    </xf>
    <xf numFmtId="0" fontId="15" fillId="0" borderId="42" xfId="0" applyNumberFormat="1" applyFont="1" applyFill="1" applyBorder="1" applyAlignment="1">
      <alignment horizontal="center" vertical="center" wrapText="1"/>
    </xf>
    <xf numFmtId="0" fontId="15" fillId="0" borderId="43" xfId="0" applyNumberFormat="1" applyFont="1" applyFill="1" applyBorder="1" applyAlignment="1">
      <alignment horizontal="center" vertical="center" wrapText="1"/>
    </xf>
    <xf numFmtId="0" fontId="15" fillId="0" borderId="44" xfId="0" applyNumberFormat="1" applyFont="1" applyFill="1" applyBorder="1" applyAlignment="1">
      <alignment horizontal="center" vertical="center" wrapText="1"/>
    </xf>
    <xf numFmtId="0" fontId="8" fillId="0" borderId="0" xfId="55" applyFont="1" applyAlignment="1">
      <alignment horizontal="center"/>
      <protection/>
    </xf>
    <xf numFmtId="0" fontId="6" fillId="0" borderId="45" xfId="55" applyFont="1" applyFill="1" applyBorder="1" applyAlignment="1">
      <alignment horizontal="center"/>
      <protection/>
    </xf>
    <xf numFmtId="0" fontId="6" fillId="0" borderId="46" xfId="55" applyFont="1" applyFill="1" applyBorder="1" applyAlignment="1">
      <alignment horizontal="center"/>
      <protection/>
    </xf>
    <xf numFmtId="0" fontId="6" fillId="0" borderId="47" xfId="55" applyFont="1" applyFill="1" applyBorder="1" applyAlignment="1">
      <alignment horizontal="center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49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50" xfId="55" applyFont="1" applyFill="1" applyBorder="1" applyAlignment="1">
      <alignment horizontal="center"/>
      <protection/>
    </xf>
    <xf numFmtId="0" fontId="6" fillId="0" borderId="51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32" fillId="0" borderId="52" xfId="53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94.421875" style="35" bestFit="1" customWidth="1"/>
    <col min="2" max="16384" width="9.140625" style="35" customWidth="1"/>
  </cols>
  <sheetData>
    <row r="1" ht="15">
      <c r="A1" s="35" t="str">
        <f>ELOLAP!L7</f>
        <v>R05,202001,00000000,20200214,E,ELOLAP,@ELOLAP01,Kontrolling</v>
      </c>
    </row>
    <row r="2" ht="15">
      <c r="A2" s="35" t="str">
        <f>ELOLAP!L8</f>
        <v>R05,202001,00000000,20200214,E,ELOLAP,@ELOLAP02,3612345678</v>
      </c>
    </row>
    <row r="3" ht="15">
      <c r="A3" s="35" t="str">
        <f>ELOLAP!L9</f>
        <v>R05,202001,00000000,20200214,E,ELOLAP,@ELOLAP03,controlling@penzugy.hu</v>
      </c>
    </row>
    <row r="4" ht="15">
      <c r="A4" s="35" t="str">
        <f>DERK!R10</f>
        <v>R05,202001,00000000,20200214,E,DERK,@DERK001,SW,DE,0,,,300000,,300000</v>
      </c>
    </row>
    <row r="5" ht="15">
      <c r="A5" s="35" t="str">
        <f>DERK!R11</f>
        <v>R05,202001,00000000,20200214,E,DERK,@DERK002,FT,PL,0,,50000,50000,,0</v>
      </c>
    </row>
    <row r="6" ht="15">
      <c r="A6" s="35" t="str">
        <f>DERK!R12</f>
        <v>R05,202001,00000000,20200214,E,DERK,@DERK003,FW,PL,5000000,2000000,2500000,-1500000,,3000000</v>
      </c>
    </row>
    <row r="7" ht="15">
      <c r="A7" s="35" t="str">
        <f>DERK!R13</f>
        <v>R05,202001,00000000,20200214,E,DERK,@DERK004,OV,US,,3000000,,-500000,,2500000</v>
      </c>
    </row>
    <row r="8" ht="15">
      <c r="A8" s="35" t="str">
        <f>DERK!R14</f>
        <v>R05,202001,00000000,20200214,E,DERK,@DERK005,EG,DE,350000,,,450000,100000,900000</v>
      </c>
    </row>
    <row r="9" ht="15">
      <c r="A9" s="35" t="str">
        <f>DERT!R11</f>
        <v>R05,202001,00000000,20200214,E,DERT,@DERT001,FW,DE,1300000,200000,210000,710000,,2000000</v>
      </c>
    </row>
    <row r="10" ht="15">
      <c r="A10" s="35" t="str">
        <f>DERT!R12</f>
        <v>R05,202001,00000000,20200214,E,DERT,@DERT002,FW,US,2000000,,2300000,300000,,0</v>
      </c>
    </row>
    <row r="11" ht="15">
      <c r="A11" s="35" t="str">
        <f>DERT!R13</f>
        <v>R05,202001,00000000,20200214,E,DERT,@DERT003,OE,DE,,1000000,,500000,,1500000</v>
      </c>
    </row>
    <row r="12" ht="15">
      <c r="A12" s="35" t="str">
        <f>DERT!R14</f>
        <v>R05,202001,00000000,20200214,E,DERT,@DERT004,FT,PL,0,,1000000,1000000,,0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5.7109375" style="7" customWidth="1"/>
    <col min="2" max="2" width="12.7109375" style="1" customWidth="1"/>
    <col min="3" max="3" width="31.8515625" style="7" customWidth="1"/>
    <col min="4" max="4" width="26.57421875" style="1" customWidth="1"/>
    <col min="5" max="5" width="5.57421875" style="1" customWidth="1"/>
    <col min="6" max="6" width="9.140625" style="7" customWidth="1"/>
    <col min="7" max="7" width="11.140625" style="7" customWidth="1"/>
    <col min="8" max="8" width="9.140625" style="7" customWidth="1"/>
    <col min="9" max="9" width="9.8515625" style="7" customWidth="1"/>
    <col min="10" max="10" width="6.421875" style="7" customWidth="1"/>
    <col min="11" max="11" width="9.140625" style="7" customWidth="1"/>
    <col min="12" max="12" width="58.00390625" style="1" bestFit="1" customWidth="1"/>
    <col min="13" max="16384" width="9.140625" style="1" customWidth="1"/>
  </cols>
  <sheetData>
    <row r="1" spans="1:4" ht="21.75" customHeight="1" thickTop="1">
      <c r="A1" s="52" t="s">
        <v>72</v>
      </c>
      <c r="B1" s="53"/>
      <c r="C1" s="53"/>
      <c r="D1" s="54"/>
    </row>
    <row r="2" spans="1:4" ht="16.5" customHeight="1" thickBot="1">
      <c r="A2" s="55" t="s">
        <v>35</v>
      </c>
      <c r="B2" s="56"/>
      <c r="C2" s="56"/>
      <c r="D2" s="57"/>
    </row>
    <row r="3" spans="1:4" ht="16.5" thickBot="1" thickTop="1">
      <c r="A3" s="39"/>
      <c r="B3" s="39"/>
      <c r="C3" s="39"/>
      <c r="D3" s="40"/>
    </row>
    <row r="4" spans="1:4" ht="14.25" customHeight="1" thickBot="1" thickTop="1">
      <c r="A4" s="58" t="s">
        <v>2</v>
      </c>
      <c r="B4" s="58" t="s">
        <v>36</v>
      </c>
      <c r="C4" s="58" t="s">
        <v>37</v>
      </c>
      <c r="D4" s="41" t="s">
        <v>38</v>
      </c>
    </row>
    <row r="5" spans="1:17" ht="78" thickBot="1" thickTop="1">
      <c r="A5" s="59"/>
      <c r="B5" s="59"/>
      <c r="C5" s="59"/>
      <c r="D5" s="41" t="s">
        <v>39</v>
      </c>
      <c r="F5" s="11" t="s">
        <v>40</v>
      </c>
      <c r="G5" s="11" t="s">
        <v>41</v>
      </c>
      <c r="H5" s="11" t="s">
        <v>42</v>
      </c>
      <c r="I5" s="11" t="s">
        <v>43</v>
      </c>
      <c r="J5" s="11" t="s">
        <v>44</v>
      </c>
      <c r="K5" s="12" t="s">
        <v>45</v>
      </c>
      <c r="L5" s="12" t="s">
        <v>46</v>
      </c>
      <c r="M5" s="4"/>
      <c r="N5" s="7"/>
      <c r="O5" s="7"/>
      <c r="P5" s="7"/>
      <c r="Q5" s="7"/>
    </row>
    <row r="6" spans="1:13" ht="16.5" thickBot="1" thickTop="1">
      <c r="A6" s="60"/>
      <c r="B6" s="60"/>
      <c r="C6" s="60"/>
      <c r="D6" s="41" t="s">
        <v>47</v>
      </c>
      <c r="F6" s="4"/>
      <c r="G6" s="4"/>
      <c r="H6" s="4"/>
      <c r="I6" s="4"/>
      <c r="J6" s="4"/>
      <c r="K6" s="4"/>
      <c r="L6" s="4"/>
      <c r="M6" s="3"/>
    </row>
    <row r="7" spans="1:13" ht="33" customHeight="1" thickTop="1">
      <c r="A7" s="42" t="s">
        <v>39</v>
      </c>
      <c r="B7" s="43" t="s">
        <v>48</v>
      </c>
      <c r="C7" s="44" t="s">
        <v>73</v>
      </c>
      <c r="D7" s="45" t="s">
        <v>76</v>
      </c>
      <c r="F7" s="4" t="s">
        <v>70</v>
      </c>
      <c r="G7" s="31">
        <v>202001</v>
      </c>
      <c r="H7" s="32" t="s">
        <v>65</v>
      </c>
      <c r="I7" s="51" t="s">
        <v>78</v>
      </c>
      <c r="J7" s="4" t="s">
        <v>49</v>
      </c>
      <c r="K7" s="4" t="s">
        <v>34</v>
      </c>
      <c r="L7" s="3" t="str">
        <f>F7&amp;","&amp;G7&amp;","&amp;H7&amp;","&amp;I7&amp;","&amp;J7&amp;","&amp;K7&amp;","&amp;"@"&amp;K7&amp;"0"&amp;A7&amp;","&amp;D7</f>
        <v>R05,202001,00000000,20200214,E,ELOLAP,@ELOLAP01,Kontrolling</v>
      </c>
      <c r="M7" s="3"/>
    </row>
    <row r="8" spans="1:13" ht="12.75">
      <c r="A8" s="42" t="s">
        <v>50</v>
      </c>
      <c r="B8" s="46" t="s">
        <v>51</v>
      </c>
      <c r="C8" s="44" t="s">
        <v>74</v>
      </c>
      <c r="D8" s="47">
        <v>3612345678</v>
      </c>
      <c r="F8" s="4" t="s">
        <v>70</v>
      </c>
      <c r="G8" s="4">
        <f aca="true" t="shared" si="0" ref="G8:I9">G7</f>
        <v>202001</v>
      </c>
      <c r="H8" s="22" t="str">
        <f t="shared" si="0"/>
        <v>00000000</v>
      </c>
      <c r="I8" s="22" t="str">
        <f t="shared" si="0"/>
        <v>20200214</v>
      </c>
      <c r="J8" s="4" t="s">
        <v>49</v>
      </c>
      <c r="K8" s="4" t="s">
        <v>34</v>
      </c>
      <c r="L8" s="3" t="str">
        <f>F8&amp;","&amp;G8&amp;","&amp;H8&amp;","&amp;I8&amp;","&amp;J8&amp;","&amp;K8&amp;","&amp;"@"&amp;K8&amp;"0"&amp;A8&amp;","&amp;D8</f>
        <v>R05,202001,00000000,20200214,E,ELOLAP,@ELOLAP02,3612345678</v>
      </c>
      <c r="M8" s="3"/>
    </row>
    <row r="9" spans="1:13" ht="18" customHeight="1" thickBot="1">
      <c r="A9" s="48" t="s">
        <v>52</v>
      </c>
      <c r="B9" s="49" t="s">
        <v>53</v>
      </c>
      <c r="C9" s="50" t="s">
        <v>75</v>
      </c>
      <c r="D9" s="73" t="s">
        <v>77</v>
      </c>
      <c r="F9" s="4" t="s">
        <v>70</v>
      </c>
      <c r="G9" s="4">
        <f t="shared" si="0"/>
        <v>202001</v>
      </c>
      <c r="H9" s="22" t="str">
        <f t="shared" si="0"/>
        <v>00000000</v>
      </c>
      <c r="I9" s="22" t="str">
        <f t="shared" si="0"/>
        <v>20200214</v>
      </c>
      <c r="J9" s="4" t="s">
        <v>49</v>
      </c>
      <c r="K9" s="4" t="s">
        <v>34</v>
      </c>
      <c r="L9" s="3" t="str">
        <f>F9&amp;","&amp;G9&amp;","&amp;H9&amp;","&amp;I9&amp;","&amp;J9&amp;","&amp;K9&amp;","&amp;"@"&amp;K9&amp;"0"&amp;A9&amp;","&amp;D9</f>
        <v>R05,202001,00000000,20200214,E,ELOLAP,@ELOLAP03,controlling@penzugy.hu</v>
      </c>
      <c r="M9" s="3"/>
    </row>
    <row r="13" spans="2:4" ht="12.75">
      <c r="B13" s="34" t="s">
        <v>66</v>
      </c>
      <c r="C13" s="1" t="str">
        <f>+F7&amp;MID(G7,4,5)&amp;H7</f>
        <v>R0500100000000</v>
      </c>
      <c r="D13" s="33" t="s">
        <v>67</v>
      </c>
    </row>
    <row r="14" spans="3:5" ht="12.75">
      <c r="C14" s="4"/>
      <c r="D14" s="33" t="s">
        <v>69</v>
      </c>
      <c r="E14" s="3"/>
    </row>
    <row r="15" spans="3:5" ht="12.75">
      <c r="C15" s="4"/>
      <c r="D15" s="33" t="s">
        <v>71</v>
      </c>
      <c r="E15" s="3"/>
    </row>
    <row r="16" spans="3:5" ht="12.75">
      <c r="C16" s="4"/>
      <c r="D16" s="33" t="s">
        <v>68</v>
      </c>
      <c r="E16" s="3"/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2" width="9.140625" style="1" customWidth="1"/>
    <col min="3" max="3" width="9.00390625" style="1" customWidth="1"/>
    <col min="4" max="4" width="12.00390625" style="1" customWidth="1"/>
    <col min="5" max="5" width="11.421875" style="1" customWidth="1"/>
    <col min="6" max="6" width="12.421875" style="1" customWidth="1"/>
    <col min="7" max="7" width="12.140625" style="1" customWidth="1"/>
    <col min="8" max="8" width="9.140625" style="1" customWidth="1"/>
    <col min="9" max="9" width="13.57421875" style="1" customWidth="1"/>
    <col min="10" max="11" width="9.140625" style="1" customWidth="1"/>
    <col min="12" max="17" width="9.140625" style="7" customWidth="1"/>
    <col min="18" max="16384" width="9.140625" style="1" customWidth="1"/>
  </cols>
  <sheetData>
    <row r="1" spans="1:9" ht="17.25">
      <c r="A1" s="61" t="s">
        <v>32</v>
      </c>
      <c r="B1" s="61"/>
      <c r="C1" s="61"/>
      <c r="D1" s="61"/>
      <c r="E1" s="61"/>
      <c r="F1" s="61"/>
      <c r="G1" s="61"/>
      <c r="H1" s="61"/>
      <c r="I1" s="61"/>
    </row>
    <row r="2" spans="1:22" ht="12.75">
      <c r="A2" s="2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3"/>
      <c r="S2" s="3"/>
      <c r="T2" s="3"/>
      <c r="U2" s="3"/>
      <c r="V2" s="3"/>
    </row>
    <row r="3" spans="1:8" ht="12.75">
      <c r="A3" s="5" t="s">
        <v>1</v>
      </c>
      <c r="B3" s="5"/>
      <c r="D3" s="6"/>
      <c r="E3" s="6"/>
      <c r="F3" s="6"/>
      <c r="G3" s="6"/>
      <c r="H3" s="6"/>
    </row>
    <row r="4" spans="1:8" ht="12.75">
      <c r="A4" s="8" t="s">
        <v>33</v>
      </c>
      <c r="B4" s="6"/>
      <c r="D4" s="6"/>
      <c r="E4" s="6"/>
      <c r="F4" s="6"/>
      <c r="G4" s="6"/>
      <c r="H4" s="6"/>
    </row>
    <row r="5" spans="3:8" ht="13.5" thickBot="1">
      <c r="C5" s="6"/>
      <c r="D5" s="6"/>
      <c r="E5" s="6"/>
      <c r="F5" s="6"/>
      <c r="G5" s="6"/>
      <c r="H5" s="6"/>
    </row>
    <row r="6" spans="1:9" ht="12.75" customHeight="1" thickBot="1">
      <c r="A6" s="70" t="s">
        <v>2</v>
      </c>
      <c r="B6" s="65" t="s">
        <v>3</v>
      </c>
      <c r="C6" s="70" t="s">
        <v>4</v>
      </c>
      <c r="D6" s="65" t="s">
        <v>5</v>
      </c>
      <c r="E6" s="62" t="s">
        <v>6</v>
      </c>
      <c r="F6" s="63"/>
      <c r="G6" s="63"/>
      <c r="H6" s="64"/>
      <c r="I6" s="65" t="s">
        <v>7</v>
      </c>
    </row>
    <row r="7" spans="1:9" ht="13.5" thickBot="1">
      <c r="A7" s="71"/>
      <c r="B7" s="66"/>
      <c r="C7" s="71"/>
      <c r="D7" s="66"/>
      <c r="E7" s="68" t="s">
        <v>8</v>
      </c>
      <c r="F7" s="69"/>
      <c r="G7" s="65" t="s">
        <v>9</v>
      </c>
      <c r="H7" s="65" t="s">
        <v>10</v>
      </c>
      <c r="I7" s="66"/>
    </row>
    <row r="8" spans="1:18" ht="77.25" thickBot="1">
      <c r="A8" s="72"/>
      <c r="B8" s="67"/>
      <c r="C8" s="72"/>
      <c r="D8" s="67"/>
      <c r="E8" s="10" t="s">
        <v>11</v>
      </c>
      <c r="F8" s="9" t="s">
        <v>12</v>
      </c>
      <c r="G8" s="67"/>
      <c r="H8" s="67"/>
      <c r="I8" s="67"/>
      <c r="L8" s="11" t="s">
        <v>40</v>
      </c>
      <c r="M8" s="11" t="s">
        <v>41</v>
      </c>
      <c r="N8" s="11" t="s">
        <v>42</v>
      </c>
      <c r="O8" s="11" t="s">
        <v>43</v>
      </c>
      <c r="P8" s="11" t="s">
        <v>44</v>
      </c>
      <c r="Q8" s="12" t="s">
        <v>45</v>
      </c>
      <c r="R8" s="2" t="s">
        <v>46</v>
      </c>
    </row>
    <row r="9" spans="1:16" ht="12.75">
      <c r="A9" s="13"/>
      <c r="B9" s="29" t="s">
        <v>13</v>
      </c>
      <c r="C9" s="15" t="s">
        <v>14</v>
      </c>
      <c r="D9" s="15" t="s">
        <v>15</v>
      </c>
      <c r="E9" s="15" t="s">
        <v>16</v>
      </c>
      <c r="F9" s="15" t="s">
        <v>17</v>
      </c>
      <c r="G9" s="15" t="s">
        <v>18</v>
      </c>
      <c r="H9" s="15" t="s">
        <v>19</v>
      </c>
      <c r="I9" s="16" t="s">
        <v>20</v>
      </c>
      <c r="L9" s="4"/>
      <c r="M9" s="4"/>
      <c r="N9" s="4"/>
      <c r="O9" s="4"/>
      <c r="P9" s="4"/>
    </row>
    <row r="10" spans="1:18" ht="12.75">
      <c r="A10" s="17" t="s">
        <v>21</v>
      </c>
      <c r="B10" s="19" t="s">
        <v>63</v>
      </c>
      <c r="C10" s="19" t="s">
        <v>57</v>
      </c>
      <c r="D10" s="36">
        <v>0</v>
      </c>
      <c r="E10" s="36"/>
      <c r="F10" s="36"/>
      <c r="G10" s="36">
        <v>300000</v>
      </c>
      <c r="H10" s="36"/>
      <c r="I10" s="37">
        <v>300000</v>
      </c>
      <c r="J10" s="21">
        <f>D10+E10-F10+G10+H10-I10</f>
        <v>0</v>
      </c>
      <c r="L10" s="22" t="str">
        <f>ELOLAP!$F$7</f>
        <v>R05</v>
      </c>
      <c r="M10" s="22">
        <f>ELOLAP!$G$7</f>
        <v>202001</v>
      </c>
      <c r="N10" s="22" t="str">
        <f>ELOLAP!$H$7</f>
        <v>00000000</v>
      </c>
      <c r="O10" s="22" t="str">
        <f>ELOLAP!$I$7</f>
        <v>20200214</v>
      </c>
      <c r="P10" s="4" t="s">
        <v>49</v>
      </c>
      <c r="Q10" s="7" t="s">
        <v>0</v>
      </c>
      <c r="R10" s="3" t="str">
        <f>L10&amp;","&amp;M10&amp;","&amp;N10&amp;","&amp;O10&amp;","&amp;P10&amp;","&amp;Q10&amp;","&amp;"@"&amp;Q10&amp;"0"&amp;A10&amp;","&amp;B10&amp;","&amp;C10&amp;","&amp;D10&amp;","&amp;E10&amp;","&amp;F10&amp;","&amp;G10&amp;","&amp;H10&amp;","&amp;I10</f>
        <v>R05,202001,00000000,20200214,E,DERK,@DERK001,SW,DE,0,,,300000,,300000</v>
      </c>
    </row>
    <row r="11" spans="1:18" ht="12.75">
      <c r="A11" s="17" t="s">
        <v>22</v>
      </c>
      <c r="B11" s="19" t="s">
        <v>64</v>
      </c>
      <c r="C11" s="19" t="s">
        <v>59</v>
      </c>
      <c r="D11" s="36">
        <v>0</v>
      </c>
      <c r="E11" s="36"/>
      <c r="F11" s="36">
        <v>50000</v>
      </c>
      <c r="G11" s="36">
        <v>50000</v>
      </c>
      <c r="H11" s="36"/>
      <c r="I11" s="37">
        <v>0</v>
      </c>
      <c r="J11" s="21">
        <f>D11+E11-F11+G11+H11-I11</f>
        <v>0</v>
      </c>
      <c r="L11" s="22" t="str">
        <f>ELOLAP!$F$7</f>
        <v>R05</v>
      </c>
      <c r="M11" s="22">
        <f>ELOLAP!$G$7</f>
        <v>202001</v>
      </c>
      <c r="N11" s="22" t="str">
        <f>ELOLAP!$H$7</f>
        <v>00000000</v>
      </c>
      <c r="O11" s="22" t="str">
        <f>ELOLAP!$I$7</f>
        <v>20200214</v>
      </c>
      <c r="P11" s="4" t="s">
        <v>49</v>
      </c>
      <c r="Q11" s="7" t="s">
        <v>0</v>
      </c>
      <c r="R11" s="3" t="str">
        <f>L11&amp;","&amp;M11&amp;","&amp;N11&amp;","&amp;O11&amp;","&amp;P11&amp;","&amp;Q11&amp;","&amp;"@"&amp;Q11&amp;"0"&amp;A11&amp;","&amp;B11&amp;","&amp;C11&amp;","&amp;D11&amp;","&amp;E11&amp;","&amp;F11&amp;","&amp;G11&amp;","&amp;H11&amp;","&amp;I11</f>
        <v>R05,202001,00000000,20200214,E,DERK,@DERK002,FT,PL,0,,50000,50000,,0</v>
      </c>
    </row>
    <row r="12" spans="1:18" ht="12.75">
      <c r="A12" s="17" t="s">
        <v>23</v>
      </c>
      <c r="B12" s="19" t="s">
        <v>54</v>
      </c>
      <c r="C12" s="19" t="s">
        <v>59</v>
      </c>
      <c r="D12" s="36">
        <v>5000000</v>
      </c>
      <c r="E12" s="36">
        <v>2000000</v>
      </c>
      <c r="F12" s="36">
        <v>2500000</v>
      </c>
      <c r="G12" s="36">
        <v>-1500000</v>
      </c>
      <c r="H12" s="36"/>
      <c r="I12" s="37">
        <v>3000000</v>
      </c>
      <c r="J12" s="21">
        <f>D12+E12-F12+G12+H12-I12</f>
        <v>0</v>
      </c>
      <c r="L12" s="22" t="str">
        <f>ELOLAP!$F$7</f>
        <v>R05</v>
      </c>
      <c r="M12" s="22">
        <f>ELOLAP!$G$7</f>
        <v>202001</v>
      </c>
      <c r="N12" s="22" t="str">
        <f>ELOLAP!$H$7</f>
        <v>00000000</v>
      </c>
      <c r="O12" s="22" t="str">
        <f>ELOLAP!$I$7</f>
        <v>20200214</v>
      </c>
      <c r="P12" s="4" t="s">
        <v>49</v>
      </c>
      <c r="Q12" s="7" t="s">
        <v>0</v>
      </c>
      <c r="R12" s="3" t="str">
        <f>L12&amp;","&amp;M12&amp;","&amp;N12&amp;","&amp;O12&amp;","&amp;P12&amp;","&amp;Q12&amp;","&amp;"@"&amp;Q12&amp;"0"&amp;A12&amp;","&amp;B12&amp;","&amp;C12&amp;","&amp;D12&amp;","&amp;E12&amp;","&amp;F12&amp;","&amp;G12&amp;","&amp;H12&amp;","&amp;I12</f>
        <v>R05,202001,00000000,20200214,E,DERK,@DERK003,FW,PL,5000000,2000000,2500000,-1500000,,3000000</v>
      </c>
    </row>
    <row r="13" spans="1:18" ht="12.75">
      <c r="A13" s="17" t="s">
        <v>61</v>
      </c>
      <c r="B13" s="19" t="s">
        <v>55</v>
      </c>
      <c r="C13" s="19" t="s">
        <v>58</v>
      </c>
      <c r="D13" s="36"/>
      <c r="E13" s="36">
        <v>3000000</v>
      </c>
      <c r="F13" s="36"/>
      <c r="G13" s="36">
        <v>-500000</v>
      </c>
      <c r="H13" s="36"/>
      <c r="I13" s="37">
        <v>2500000</v>
      </c>
      <c r="J13" s="21">
        <f>D13+E13-F13+G13+H13-I13</f>
        <v>0</v>
      </c>
      <c r="L13" s="22" t="str">
        <f>ELOLAP!$F$7</f>
        <v>R05</v>
      </c>
      <c r="M13" s="22">
        <f>ELOLAP!$G$7</f>
        <v>202001</v>
      </c>
      <c r="N13" s="22" t="str">
        <f>ELOLAP!$H$7</f>
        <v>00000000</v>
      </c>
      <c r="O13" s="22" t="str">
        <f>ELOLAP!$I$7</f>
        <v>20200214</v>
      </c>
      <c r="P13" s="4" t="s">
        <v>49</v>
      </c>
      <c r="Q13" s="7" t="s">
        <v>0</v>
      </c>
      <c r="R13" s="3" t="str">
        <f>L13&amp;","&amp;M13&amp;","&amp;N13&amp;","&amp;O13&amp;","&amp;P13&amp;","&amp;Q13&amp;","&amp;"@"&amp;Q13&amp;"0"&amp;A13&amp;","&amp;B13&amp;","&amp;C13&amp;","&amp;D13&amp;","&amp;E13&amp;","&amp;F13&amp;","&amp;G13&amp;","&amp;H13&amp;","&amp;I13</f>
        <v>R05,202001,00000000,20200214,E,DERK,@DERK004,OV,US,,3000000,,-500000,,2500000</v>
      </c>
    </row>
    <row r="14" spans="1:18" ht="12.75">
      <c r="A14" s="17" t="s">
        <v>62</v>
      </c>
      <c r="B14" s="19" t="s">
        <v>56</v>
      </c>
      <c r="C14" s="19" t="s">
        <v>57</v>
      </c>
      <c r="D14" s="36">
        <v>350000</v>
      </c>
      <c r="E14" s="36"/>
      <c r="F14" s="36"/>
      <c r="G14" s="36">
        <v>450000</v>
      </c>
      <c r="H14" s="36">
        <v>100000</v>
      </c>
      <c r="I14" s="37">
        <v>900000</v>
      </c>
      <c r="J14" s="21">
        <f>D14+E14-F14+G14+H14-I14</f>
        <v>0</v>
      </c>
      <c r="L14" s="22" t="str">
        <f>ELOLAP!$F$7</f>
        <v>R05</v>
      </c>
      <c r="M14" s="22">
        <f>ELOLAP!$G$7</f>
        <v>202001</v>
      </c>
      <c r="N14" s="22" t="str">
        <f>ELOLAP!$H$7</f>
        <v>00000000</v>
      </c>
      <c r="O14" s="22" t="str">
        <f>ELOLAP!$I$7</f>
        <v>20200214</v>
      </c>
      <c r="P14" s="4" t="s">
        <v>49</v>
      </c>
      <c r="Q14" s="7" t="s">
        <v>0</v>
      </c>
      <c r="R14" s="3" t="str">
        <f>L14&amp;","&amp;M14&amp;","&amp;N14&amp;","&amp;O14&amp;","&amp;P14&amp;","&amp;Q14&amp;","&amp;"@"&amp;Q14&amp;"0"&amp;A14&amp;","&amp;B14&amp;","&amp;C14&amp;","&amp;D14&amp;","&amp;E14&amp;","&amp;F14&amp;","&amp;G14&amp;","&amp;H14&amp;","&amp;I14</f>
        <v>R05,202001,00000000,20200214,E,DERK,@DERK005,EG,DE,350000,,,450000,100000,900000</v>
      </c>
    </row>
    <row r="15" spans="1:16" ht="12.75">
      <c r="A15" s="17"/>
      <c r="B15" s="19"/>
      <c r="C15" s="23"/>
      <c r="D15" s="20"/>
      <c r="E15" s="20"/>
      <c r="F15" s="20"/>
      <c r="G15" s="20"/>
      <c r="H15" s="20"/>
      <c r="I15" s="38"/>
      <c r="L15" s="4"/>
      <c r="M15" s="4"/>
      <c r="N15" s="4"/>
      <c r="O15" s="4"/>
      <c r="P15" s="4"/>
    </row>
    <row r="16" spans="1:14" ht="13.5" thickBot="1">
      <c r="A16" s="25" t="s">
        <v>25</v>
      </c>
      <c r="B16" s="30"/>
      <c r="C16" s="27"/>
      <c r="D16" s="27"/>
      <c r="E16" s="27"/>
      <c r="F16" s="27"/>
      <c r="G16" s="27"/>
      <c r="H16" s="27"/>
      <c r="I16" s="28"/>
      <c r="L16" s="4"/>
      <c r="M16" s="4"/>
      <c r="N16" s="4"/>
    </row>
  </sheetData>
  <sheetProtection/>
  <mergeCells count="10">
    <mergeCell ref="A1:I1"/>
    <mergeCell ref="E6:H6"/>
    <mergeCell ref="I6:I8"/>
    <mergeCell ref="E7:F7"/>
    <mergeCell ref="G7:G8"/>
    <mergeCell ref="H7:H8"/>
    <mergeCell ref="A6:A8"/>
    <mergeCell ref="B6:B8"/>
    <mergeCell ref="C6:C8"/>
    <mergeCell ref="D6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Q23" sqref="Q22:Q23"/>
    </sheetView>
  </sheetViews>
  <sheetFormatPr defaultColWidth="9.140625" defaultRowHeight="12.75"/>
  <cols>
    <col min="1" max="2" width="9.140625" style="1" customWidth="1"/>
    <col min="3" max="3" width="9.7109375" style="1" customWidth="1"/>
    <col min="4" max="4" width="11.140625" style="1" customWidth="1"/>
    <col min="5" max="5" width="12.8515625" style="1" customWidth="1"/>
    <col min="6" max="6" width="12.7109375" style="1" customWidth="1"/>
    <col min="7" max="7" width="14.28125" style="1" customWidth="1"/>
    <col min="8" max="8" width="9.140625" style="1" customWidth="1"/>
    <col min="9" max="9" width="11.28125" style="1" customWidth="1"/>
    <col min="10" max="10" width="7.7109375" style="1" customWidth="1"/>
    <col min="11" max="11" width="7.8515625" style="1" customWidth="1"/>
    <col min="12" max="15" width="9.140625" style="7" customWidth="1"/>
    <col min="16" max="16" width="8.57421875" style="7" customWidth="1"/>
    <col min="17" max="17" width="9.140625" style="7" customWidth="1"/>
    <col min="18" max="16384" width="9.140625" style="1" customWidth="1"/>
  </cols>
  <sheetData>
    <row r="1" spans="1:9" ht="17.25">
      <c r="A1" s="61" t="s">
        <v>32</v>
      </c>
      <c r="B1" s="61"/>
      <c r="C1" s="61"/>
      <c r="D1" s="61"/>
      <c r="E1" s="61"/>
      <c r="F1" s="61"/>
      <c r="G1" s="61"/>
      <c r="H1" s="61"/>
      <c r="I1" s="61"/>
    </row>
    <row r="2" spans="10:22" ht="12.75">
      <c r="J2" s="3"/>
      <c r="K2" s="3"/>
      <c r="L2" s="4"/>
      <c r="M2" s="4"/>
      <c r="N2" s="4"/>
      <c r="O2" s="4"/>
      <c r="P2" s="4"/>
      <c r="Q2" s="4"/>
      <c r="R2" s="3"/>
      <c r="S2" s="3"/>
      <c r="T2" s="3"/>
      <c r="U2" s="3"/>
      <c r="V2" s="3"/>
    </row>
    <row r="3" spans="1:9" ht="12.75">
      <c r="A3" s="2" t="s">
        <v>31</v>
      </c>
      <c r="C3" s="3"/>
      <c r="D3" s="3"/>
      <c r="E3" s="3"/>
      <c r="F3" s="3"/>
      <c r="G3" s="3"/>
      <c r="H3" s="3"/>
      <c r="I3" s="3"/>
    </row>
    <row r="4" spans="1:8" ht="12.75">
      <c r="A4" s="5" t="s">
        <v>26</v>
      </c>
      <c r="B4" s="5"/>
      <c r="D4" s="6"/>
      <c r="E4" s="6"/>
      <c r="F4" s="6"/>
      <c r="G4" s="6"/>
      <c r="H4" s="6"/>
    </row>
    <row r="5" spans="1:8" ht="12.75">
      <c r="A5" s="8" t="s">
        <v>33</v>
      </c>
      <c r="B5" s="6"/>
      <c r="D5" s="6"/>
      <c r="E5" s="6"/>
      <c r="F5" s="6"/>
      <c r="G5" s="6"/>
      <c r="H5" s="6"/>
    </row>
    <row r="6" spans="3:8" ht="12.75" customHeight="1" thickBot="1">
      <c r="C6" s="6"/>
      <c r="D6" s="6"/>
      <c r="E6" s="6"/>
      <c r="F6" s="6"/>
      <c r="G6" s="6"/>
      <c r="H6" s="6"/>
    </row>
    <row r="7" spans="1:9" ht="13.5" thickBot="1">
      <c r="A7" s="70" t="s">
        <v>2</v>
      </c>
      <c r="B7" s="65" t="s">
        <v>3</v>
      </c>
      <c r="C7" s="70" t="s">
        <v>4</v>
      </c>
      <c r="D7" s="65" t="s">
        <v>27</v>
      </c>
      <c r="E7" s="62" t="s">
        <v>6</v>
      </c>
      <c r="F7" s="63"/>
      <c r="G7" s="63"/>
      <c r="H7" s="64"/>
      <c r="I7" s="65" t="s">
        <v>28</v>
      </c>
    </row>
    <row r="8" spans="1:18" ht="77.25" thickBot="1">
      <c r="A8" s="71"/>
      <c r="B8" s="66"/>
      <c r="C8" s="71"/>
      <c r="D8" s="66"/>
      <c r="E8" s="68" t="s">
        <v>8</v>
      </c>
      <c r="F8" s="69"/>
      <c r="G8" s="65" t="s">
        <v>9</v>
      </c>
      <c r="H8" s="65" t="s">
        <v>10</v>
      </c>
      <c r="I8" s="66"/>
      <c r="L8" s="11" t="s">
        <v>40</v>
      </c>
      <c r="M8" s="11" t="s">
        <v>41</v>
      </c>
      <c r="N8" s="11" t="s">
        <v>42</v>
      </c>
      <c r="O8" s="11" t="s">
        <v>43</v>
      </c>
      <c r="P8" s="11" t="s">
        <v>44</v>
      </c>
      <c r="Q8" s="12" t="s">
        <v>45</v>
      </c>
      <c r="R8" s="2" t="s">
        <v>46</v>
      </c>
    </row>
    <row r="9" spans="1:16" ht="39" thickBot="1">
      <c r="A9" s="72"/>
      <c r="B9" s="67"/>
      <c r="C9" s="72"/>
      <c r="D9" s="67"/>
      <c r="E9" s="10" t="s">
        <v>30</v>
      </c>
      <c r="F9" s="10" t="s">
        <v>29</v>
      </c>
      <c r="G9" s="67"/>
      <c r="H9" s="67"/>
      <c r="I9" s="67"/>
      <c r="L9" s="4"/>
      <c r="M9" s="4"/>
      <c r="N9" s="4"/>
      <c r="O9" s="4"/>
      <c r="P9" s="4"/>
    </row>
    <row r="10" spans="1:18" ht="12.75">
      <c r="A10" s="13"/>
      <c r="B10" s="14" t="s">
        <v>13</v>
      </c>
      <c r="C10" s="15" t="s">
        <v>14</v>
      </c>
      <c r="D10" s="15" t="s">
        <v>15</v>
      </c>
      <c r="E10" s="15" t="s">
        <v>16</v>
      </c>
      <c r="F10" s="15" t="s">
        <v>17</v>
      </c>
      <c r="G10" s="15" t="s">
        <v>18</v>
      </c>
      <c r="H10" s="15" t="s">
        <v>19</v>
      </c>
      <c r="I10" s="16" t="s">
        <v>20</v>
      </c>
      <c r="J10" s="21"/>
      <c r="L10" s="22"/>
      <c r="M10" s="22"/>
      <c r="N10" s="22"/>
      <c r="O10" s="22"/>
      <c r="P10" s="4"/>
      <c r="Q10" s="4"/>
      <c r="R10" s="3"/>
    </row>
    <row r="11" spans="1:18" ht="12.75">
      <c r="A11" s="17" t="s">
        <v>21</v>
      </c>
      <c r="B11" s="18" t="s">
        <v>54</v>
      </c>
      <c r="C11" s="19" t="s">
        <v>57</v>
      </c>
      <c r="D11" s="36">
        <v>1300000</v>
      </c>
      <c r="E11" s="36">
        <v>200000</v>
      </c>
      <c r="F11" s="36">
        <v>210000</v>
      </c>
      <c r="G11" s="36">
        <v>710000</v>
      </c>
      <c r="H11" s="36"/>
      <c r="I11" s="37">
        <v>2000000</v>
      </c>
      <c r="J11" s="21">
        <f>D12+E12-F12+G12+H12-I12</f>
        <v>0</v>
      </c>
      <c r="L11" s="22" t="str">
        <f>ELOLAP!$F$7</f>
        <v>R05</v>
      </c>
      <c r="M11" s="22">
        <f>ELOLAP!$G$7</f>
        <v>202001</v>
      </c>
      <c r="N11" s="22" t="str">
        <f>ELOLAP!$H$7</f>
        <v>00000000</v>
      </c>
      <c r="O11" s="22" t="str">
        <f>ELOLAP!$I$7</f>
        <v>20200214</v>
      </c>
      <c r="P11" s="4" t="s">
        <v>49</v>
      </c>
      <c r="Q11" s="4" t="s">
        <v>31</v>
      </c>
      <c r="R11" s="3" t="str">
        <f>L11&amp;","&amp;M11&amp;","&amp;N11&amp;","&amp;O11&amp;","&amp;P11&amp;","&amp;Q11&amp;","&amp;"@"&amp;Q11&amp;"0"&amp;A11&amp;","&amp;B11&amp;","&amp;C11&amp;","&amp;D11&amp;","&amp;E11&amp;","&amp;F11&amp;","&amp;G11&amp;","&amp;H11&amp;","&amp;I11</f>
        <v>R05,202001,00000000,20200214,E,DERT,@DERT001,FW,DE,1300000,200000,210000,710000,,2000000</v>
      </c>
    </row>
    <row r="12" spans="1:18" ht="12.75">
      <c r="A12" s="17" t="s">
        <v>22</v>
      </c>
      <c r="B12" s="18" t="s">
        <v>54</v>
      </c>
      <c r="C12" s="19" t="s">
        <v>58</v>
      </c>
      <c r="D12" s="36">
        <v>2000000</v>
      </c>
      <c r="E12" s="36"/>
      <c r="F12" s="36">
        <v>2300000</v>
      </c>
      <c r="G12" s="36">
        <v>300000</v>
      </c>
      <c r="H12" s="36"/>
      <c r="I12" s="37">
        <v>0</v>
      </c>
      <c r="J12" s="21">
        <f>D13+E13-F13+G13+H13-I13</f>
        <v>0</v>
      </c>
      <c r="L12" s="22" t="str">
        <f>ELOLAP!$F$7</f>
        <v>R05</v>
      </c>
      <c r="M12" s="22">
        <f>ELOLAP!$G$7</f>
        <v>202001</v>
      </c>
      <c r="N12" s="22" t="str">
        <f>ELOLAP!$H$7</f>
        <v>00000000</v>
      </c>
      <c r="O12" s="22" t="str">
        <f>ELOLAP!$I$7</f>
        <v>20200214</v>
      </c>
      <c r="P12" s="4" t="s">
        <v>49</v>
      </c>
      <c r="Q12" s="4" t="s">
        <v>31</v>
      </c>
      <c r="R12" s="3" t="str">
        <f>L12&amp;","&amp;M12&amp;","&amp;N12&amp;","&amp;O12&amp;","&amp;P12&amp;","&amp;Q12&amp;","&amp;"@"&amp;Q12&amp;"0"&amp;A12&amp;","&amp;B12&amp;","&amp;C12&amp;","&amp;D12&amp;","&amp;E12&amp;","&amp;F12&amp;","&amp;G12&amp;","&amp;H12&amp;","&amp;I12</f>
        <v>R05,202001,00000000,20200214,E,DERT,@DERT002,FW,US,2000000,,2300000,300000,,0</v>
      </c>
    </row>
    <row r="13" spans="1:18" ht="12.75">
      <c r="A13" s="17" t="s">
        <v>23</v>
      </c>
      <c r="B13" s="18" t="s">
        <v>60</v>
      </c>
      <c r="C13" s="19" t="s">
        <v>57</v>
      </c>
      <c r="D13" s="36"/>
      <c r="E13" s="36">
        <v>1000000</v>
      </c>
      <c r="F13" s="36"/>
      <c r="G13" s="36">
        <v>500000</v>
      </c>
      <c r="H13" s="36"/>
      <c r="I13" s="37">
        <v>1500000</v>
      </c>
      <c r="J13" s="21">
        <f>D14+E14-F14+G14+H14-I14</f>
        <v>0</v>
      </c>
      <c r="L13" s="22" t="str">
        <f>ELOLAP!$F$7</f>
        <v>R05</v>
      </c>
      <c r="M13" s="22">
        <f>ELOLAP!$G$7</f>
        <v>202001</v>
      </c>
      <c r="N13" s="22" t="str">
        <f>ELOLAP!$H$7</f>
        <v>00000000</v>
      </c>
      <c r="O13" s="22" t="str">
        <f>ELOLAP!$I$7</f>
        <v>20200214</v>
      </c>
      <c r="P13" s="4" t="s">
        <v>49</v>
      </c>
      <c r="Q13" s="4" t="s">
        <v>31</v>
      </c>
      <c r="R13" s="3" t="str">
        <f>L13&amp;","&amp;M13&amp;","&amp;N13&amp;","&amp;O13&amp;","&amp;P13&amp;","&amp;Q13&amp;","&amp;"@"&amp;Q13&amp;"0"&amp;A13&amp;","&amp;B13&amp;","&amp;C13&amp;","&amp;D13&amp;","&amp;E13&amp;","&amp;F13&amp;","&amp;G13&amp;","&amp;H13&amp;","&amp;I13</f>
        <v>R05,202001,00000000,20200214,E,DERT,@DERT003,OE,DE,,1000000,,500000,,1500000</v>
      </c>
    </row>
    <row r="14" spans="1:18" ht="12.75">
      <c r="A14" s="17" t="s">
        <v>61</v>
      </c>
      <c r="B14" s="18" t="s">
        <v>64</v>
      </c>
      <c r="C14" s="19" t="s">
        <v>59</v>
      </c>
      <c r="D14" s="36">
        <v>0</v>
      </c>
      <c r="E14" s="36"/>
      <c r="F14" s="36">
        <v>1000000</v>
      </c>
      <c r="G14" s="36">
        <v>1000000</v>
      </c>
      <c r="H14" s="36"/>
      <c r="I14" s="37">
        <v>0</v>
      </c>
      <c r="J14" s="21">
        <f>D15+E15-F15+G15+H15-I15</f>
        <v>0</v>
      </c>
      <c r="L14" s="4" t="s">
        <v>70</v>
      </c>
      <c r="M14" s="22">
        <f>ELOLAP!$G$7</f>
        <v>202001</v>
      </c>
      <c r="N14" s="22" t="str">
        <f>ELOLAP!$H$7</f>
        <v>00000000</v>
      </c>
      <c r="O14" s="22" t="str">
        <f>ELOLAP!$I$7</f>
        <v>20200214</v>
      </c>
      <c r="P14" s="4" t="s">
        <v>49</v>
      </c>
      <c r="Q14" s="4" t="s">
        <v>31</v>
      </c>
      <c r="R14" s="3" t="str">
        <f>L14&amp;","&amp;M14&amp;","&amp;N14&amp;","&amp;O14&amp;","&amp;P14&amp;","&amp;Q14&amp;","&amp;"@"&amp;Q14&amp;"0"&amp;A14&amp;","&amp;B14&amp;","&amp;C14&amp;","&amp;D14&amp;","&amp;E14&amp;","&amp;F14&amp;","&amp;G14&amp;","&amp;H14&amp;","&amp;I14</f>
        <v>R05,202001,00000000,20200214,E,DERT,@DERT004,FT,PL,0,,1000000,1000000,,0</v>
      </c>
    </row>
    <row r="15" spans="1:13" ht="12.75">
      <c r="A15" s="17" t="s">
        <v>24</v>
      </c>
      <c r="B15" s="18"/>
      <c r="C15" s="19"/>
      <c r="D15" s="23"/>
      <c r="E15" s="23"/>
      <c r="F15" s="23"/>
      <c r="G15" s="23"/>
      <c r="H15" s="23"/>
      <c r="I15" s="24"/>
      <c r="L15" s="4"/>
      <c r="M15" s="4"/>
    </row>
    <row r="16" spans="1:13" ht="12.75">
      <c r="A16" s="17"/>
      <c r="B16" s="18"/>
      <c r="C16" s="23"/>
      <c r="D16" s="23"/>
      <c r="E16" s="23"/>
      <c r="F16" s="23"/>
      <c r="G16" s="23"/>
      <c r="H16" s="23"/>
      <c r="I16" s="24"/>
      <c r="L16" s="4"/>
      <c r="M16" s="4"/>
    </row>
    <row r="17" spans="1:9" ht="13.5" thickBot="1">
      <c r="A17" s="25" t="s">
        <v>25</v>
      </c>
      <c r="B17" s="26"/>
      <c r="C17" s="27"/>
      <c r="D17" s="27"/>
      <c r="E17" s="27"/>
      <c r="F17" s="27"/>
      <c r="G17" s="27"/>
      <c r="H17" s="27"/>
      <c r="I17" s="28"/>
    </row>
  </sheetData>
  <sheetProtection/>
  <mergeCells count="10">
    <mergeCell ref="A1:I1"/>
    <mergeCell ref="E7:H7"/>
    <mergeCell ref="I7:I9"/>
    <mergeCell ref="E8:F8"/>
    <mergeCell ref="G8:G9"/>
    <mergeCell ref="H8:H9"/>
    <mergeCell ref="A7:A9"/>
    <mergeCell ref="B7:B9"/>
    <mergeCell ref="C7:C9"/>
    <mergeCell ref="D7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Horvátthné Fedor Katalin</dc:creator>
  <cp:keywords/>
  <dc:description/>
  <cp:lastModifiedBy>Czinege-Gyalog Éva</cp:lastModifiedBy>
  <cp:lastPrinted>2006-11-20T12:21:41Z</cp:lastPrinted>
  <dcterms:created xsi:type="dcterms:W3CDTF">2006-07-27T09:34:30Z</dcterms:created>
  <dcterms:modified xsi:type="dcterms:W3CDTF">2020-01-23T09:47:06Z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-1589127996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1575204979</vt:i4>
  </property>
  <property fmtid="{D5CDD505-2E9C-101B-9397-08002B2CF9AE}" pid="7" name="_ReviewingToolsShownOnce">
    <vt:lpwstr/>
  </property>
  <property fmtid="{D5CDD505-2E9C-101B-9397-08002B2CF9AE}" pid="8" name="MSIP_Label_b0d11092-50c9-4e74-84b5-b1af078dc3d0_Enabled">
    <vt:lpwstr>True</vt:lpwstr>
  </property>
  <property fmtid="{D5CDD505-2E9C-101B-9397-08002B2CF9AE}" pid="9" name="MSIP_Label_b0d11092-50c9-4e74-84b5-b1af078dc3d0_SiteId">
    <vt:lpwstr>97c01ef8-0264-4eef-9c08-fb4a9ba1c0db</vt:lpwstr>
  </property>
  <property fmtid="{D5CDD505-2E9C-101B-9397-08002B2CF9AE}" pid="10" name="MSIP_Label_b0d11092-50c9-4e74-84b5-b1af078dc3d0_Ref">
    <vt:lpwstr>https://api.informationprotection.azure.com/api/97c01ef8-0264-4eef-9c08-fb4a9ba1c0db</vt:lpwstr>
  </property>
  <property fmtid="{D5CDD505-2E9C-101B-9397-08002B2CF9AE}" pid="11" name="MSIP_Label_b0d11092-50c9-4e74-84b5-b1af078dc3d0_Owner">
    <vt:lpwstr>gyaloge@mnb.hu</vt:lpwstr>
  </property>
  <property fmtid="{D5CDD505-2E9C-101B-9397-08002B2CF9AE}" pid="12" name="MSIP_Label_b0d11092-50c9-4e74-84b5-b1af078dc3d0_SetDate">
    <vt:lpwstr>2018-12-03T15:41:30.0349417+01:00</vt:lpwstr>
  </property>
  <property fmtid="{D5CDD505-2E9C-101B-9397-08002B2CF9AE}" pid="13" name="MSIP_Label_b0d11092-50c9-4e74-84b5-b1af078dc3d0_Name">
    <vt:lpwstr>Protected</vt:lpwstr>
  </property>
  <property fmtid="{D5CDD505-2E9C-101B-9397-08002B2CF9AE}" pid="14" name="MSIP_Label_b0d11092-50c9-4e74-84b5-b1af078dc3d0_Application">
    <vt:lpwstr>Microsoft Azure Information Protection</vt:lpwstr>
  </property>
  <property fmtid="{D5CDD505-2E9C-101B-9397-08002B2CF9AE}" pid="15" name="MSIP_Label_b0d11092-50c9-4e74-84b5-b1af078dc3d0_Extended_MSFT_Method">
    <vt:lpwstr>Automatic</vt:lpwstr>
  </property>
  <property fmtid="{D5CDD505-2E9C-101B-9397-08002B2CF9AE}" pid="16" name="Sensitivity">
    <vt:lpwstr>Protected</vt:lpwstr>
  </property>
</Properties>
</file>