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410" yWindow="24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'BEFK1_DE'!$1:$5</definedName>
    <definedName name="_xlnm.Print_Titles" localSheetId="3">'BEFK2_DE'!$1:$5</definedName>
    <definedName name="_xlnm.Print_Titles" localSheetId="4">'BEFK3_DE'!$1:$5</definedName>
    <definedName name="_xlnm.Print_Titles" localSheetId="5">'BEFK4_DE'!$1:$5</definedName>
    <definedName name="_xlnm.Print_Titles" localSheetId="6">'BEFK5_DE'!$1:$5</definedName>
    <definedName name="_xlnm.Print_Titles" localSheetId="7">'BEFT1_DE'!$1:$5</definedName>
    <definedName name="_xlnm.Print_Titles" localSheetId="8">'BEFT2_DE'!$1:$5</definedName>
    <definedName name="_xlnm.Print_Titles" localSheetId="9">'BEFT3_DE'!$1:$5</definedName>
    <definedName name="_xlnm.Print_Titles" localSheetId="10">'BEFT4_DE'!$1:$5</definedName>
    <definedName name="_xlnm.Print_Titles" localSheetId="11">'BEFT5_DE'!$1:$5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K23" authorId="0">
      <text>
        <r>
          <rPr>
            <sz val="8"/>
            <rFont val="Tahoma"/>
            <family val="0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P20" authorId="0">
      <text>
        <r>
          <rPr>
            <sz val="8"/>
            <rFont val="Tahoma"/>
            <family val="0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kuranzne</author>
    <author>Czinege-Gyalog ?va</author>
  </authors>
  <commentList>
    <comment ref="O18" authorId="0">
      <text>
        <r>
          <rPr>
            <sz val="8"/>
            <rFont val="Tahoma"/>
            <family val="0"/>
          </rPr>
          <t>Minden kitöltött sor mellett az excel O-től U-ig oszlopnak is kitöltöttnek kell lennie, ami a felette levő cellák tartalmának másolásával ill. "lehúzásával" érhető el. A táblázat üresen hagyott sorai mellől törölni kell a O-től U-ig cellák tartalmát. Minden "Text"  oszlopban lévő képletnek kell szerepelnie a TXT sheeten.</t>
        </r>
      </text>
    </comment>
    <comment ref="M17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R23" authorId="0">
      <text>
        <r>
          <rPr>
            <sz val="8"/>
            <rFont val="Tahoma"/>
            <family val="0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8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R23" authorId="0">
      <text>
        <r>
          <rPr>
            <sz val="8"/>
            <rFont val="Tahoma"/>
            <family val="0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8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L21" authorId="0">
      <text>
        <r>
          <rPr>
            <sz val="8"/>
            <rFont val="Tahoma"/>
            <family val="0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F18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Q21" authorId="0">
      <text>
        <r>
          <rPr>
            <sz val="8"/>
            <rFont val="Tahoma"/>
            <family val="0"/>
          </rPr>
          <t>Minden kitöltött sor mellett az excel Q-től W-ig oszlopnak is kitöltöttnek kell lennie, ami a felette levő cellák tartalmának másolásával ill. "lehúzásával" érhető el. A táblázat üresen hagyott sorai mellől törölni kell a Q-től W-ig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kuranzne</author>
    <author>Czinege-Gyalog ?va</author>
  </authors>
  <commentList>
    <comment ref="I22" authorId="0">
      <text>
        <r>
          <rPr>
            <sz val="8"/>
            <rFont val="Tahoma"/>
            <family val="0"/>
          </rPr>
          <t>Minden kitöltött sor mellett az excel I-től O-ig oszlopnak is kitöltöttnek kell lennie, ami a felette levő cellák tartalmának másolásával ill. "lehúzásával" érhető el. A táblázat üresen hagyott sorai mellől törölni kell az I-től O-ig cellák tartalmát. Minden "Text"  oszlopban lévő képletnek kell szerepelnie a TXT sheeten.</t>
        </r>
      </text>
    </comment>
    <comment ref="G18" authorId="1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W27" authorId="0">
      <text>
        <r>
          <rPr>
            <sz val="8"/>
            <rFont val="Tahoma"/>
            <family val="0"/>
          </rPr>
          <t>Minden kitöltött sor mellett az excel W-től AC-ig oszlopnak is kitöltöttnek kell lennie, ami a felette levő cellák tartalmának másolásával ill. "lehúzásával" érhető el. A táblázat üresen hagyott sorai mellől törölni kell a W-től AC-ig cellák tartalmát. Minden "Text"  oszlopban lévő képletnek kell szerepelnie a TXT sheeten.</t>
        </r>
      </text>
    </comment>
    <comment ref="J19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P24" authorId="0">
      <text>
        <r>
          <rPr>
            <sz val="8"/>
            <rFont val="Tahoma"/>
            <family val="0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G19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<sst xmlns="http://schemas.openxmlformats.org/spreadsheetml/2006/main" count="782" uniqueCount="187">
  <si>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</si>
  <si>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</si>
  <si>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</si>
  <si>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</si>
  <si>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</si>
  <si>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</si>
  <si>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</si>
  <si>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</si>
  <si>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</si>
  <si>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</si>
  <si>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</si>
  <si>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</si>
  <si>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</si>
  <si>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</si>
  <si>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</si>
  <si>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</si>
  <si>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</si>
  <si>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</si>
  <si>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</si>
  <si>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</si>
  <si>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</si>
  <si>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</si>
  <si>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</si>
  <si>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</si>
  <si>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</si>
  <si>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</si>
  <si>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</si>
  <si>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</si>
  <si>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</si>
  <si>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</si>
  <si>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</si>
  <si>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</si>
  <si>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</si>
  <si>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</si>
  <si>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</si>
  <si>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</si>
  <si>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</si>
  <si>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</si>
  <si>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</si>
  <si>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</si>
  <si>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</si>
  <si>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</si>
  <si>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</si>
  <si>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</si>
  <si>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</si>
  <si>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</si>
  <si>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</si>
  <si>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</si>
  <si>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</si>
  <si>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</si>
  <si>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</si>
  <si>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</si>
  <si>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</si>
  <si>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</si>
  <si>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</si>
  <si>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</si>
  <si>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</si>
  <si>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</si>
  <si>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</si>
  <si>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</si>
  <si>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</si>
  <si>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</si>
  <si>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</si>
  <si>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</si>
  <si>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</si>
  <si>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</si>
  <si>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</si>
  <si>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</si>
  <si>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</si>
  <si>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</si>
  <si>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</si>
  <si>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</si>
  <si>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</si>
  <si>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</si>
  <si>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</si>
  <si>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</si>
  <si>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</si>
  <si>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</si>
  <si>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</si>
  <si>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</si>
  <si>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</si>
  <si>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</si>
  <si>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</si>
  <si>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</si>
  <si>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</si>
  <si>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</si>
  <si>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</si>
  <si>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</si>
  <si>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</si>
  <si>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</si>
  <si>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</si>
  <si>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</si>
  <si>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</si>
  <si>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</si>
  <si>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</si>
  <si>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</si>
  <si>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</si>
  <si>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</si>
  <si>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</si>
  <si>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</si>
  <si>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</si>
  <si>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</si>
  <si>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</si>
  <si>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</si>
  <si>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</si>
  <si>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</si>
  <si>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</si>
  <si>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</si>
  <si>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</si>
  <si>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</si>
  <si>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</si>
  <si>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</si>
  <si>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</si>
  <si>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</si>
  <si>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</si>
  <si>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</si>
  <si>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</si>
  <si>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</si>
  <si>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</si>
  <si>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</si>
  <si>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</si>
  <si>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</si>
  <si>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</si>
  <si>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</si>
  <si>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</si>
  <si>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</si>
  <si>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</si>
  <si>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</si>
  <si>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</si>
  <si>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</si>
  <si>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</si>
  <si>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</si>
  <si>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</si>
  <si>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</si>
  <si>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</si>
  <si>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</si>
  <si>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</si>
  <si>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</si>
  <si>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</si>
  <si>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</si>
  <si>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</si>
  <si>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</si>
  <si>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</si>
  <si>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</si>
  <si>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</si>
  <si>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</si>
  <si>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</si>
  <si>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</si>
  <si>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</si>
  <si>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</si>
  <si>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</si>
  <si>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</si>
  <si>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</si>
  <si>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</si>
  <si>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</si>
  <si>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</si>
  <si>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</si>
  <si>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</si>
  <si>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</si>
  <si>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</si>
  <si>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</si>
  <si>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</si>
  <si>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</si>
  <si>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</si>
  <si>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</si>
  <si>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</si>
  <si>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</si>
  <si>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</si>
  <si>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</si>
  <si>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</si>
  <si>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</si>
  <si>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</si>
  <si>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</si>
  <si>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</si>
  <si>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</si>
  <si>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</si>
  <si>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</si>
  <si>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</si>
  <si>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</si>
  <si>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</si>
  <si>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</si>
  <si>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</si>
  <si>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</si>
  <si>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R08</t>
  </si>
  <si>
    <t>20130201</t>
  </si>
  <si>
    <t>2) vonatkozási időszak 2013 év utolsó számjegye: 3 és a hónap</t>
  </si>
  <si>
    <t>Az adatszolgáltatás kitöltésének dátuma: (ééééhhnn)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</si>
</sst>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0"/>
      <color indexed="52"/>
      <name val="Trebuchet MS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sz val="10"/>
      <color indexed="9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8" fillId="34" borderId="16" xfId="55" applyFont="1" applyFill="1" applyBorder="1" applyAlignment="1">
      <alignment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Fill="1">
      <alignment/>
      <protection/>
    </xf>
    <xf numFmtId="49" fontId="5" fillId="0" borderId="0" xfId="55" applyNumberFormat="1" applyFont="1" applyFill="1">
      <alignment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0" xfId="55" applyFont="1" applyFill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49" fontId="5" fillId="0" borderId="0" xfId="55" applyNumberFormat="1" applyFont="1">
      <alignment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5" fillId="0" borderId="16" xfId="55" applyNumberFormat="1" applyFont="1" applyFill="1" applyBorder="1" applyAlignment="1">
      <alignment horizontal="center" vertical="center" wrapText="1"/>
      <protection/>
    </xf>
    <xf numFmtId="3" fontId="5" fillId="0" borderId="24" xfId="55" applyNumberFormat="1" applyFont="1" applyFill="1" applyBorder="1" applyAlignment="1">
      <alignment horizontal="center" vertical="center" wrapText="1"/>
      <protection/>
    </xf>
    <xf numFmtId="3" fontId="5" fillId="0" borderId="16" xfId="55" applyNumberFormat="1" applyFont="1" applyFill="1" applyBorder="1" applyAlignment="1">
      <alignment vertical="center" wrapText="1"/>
      <protection/>
    </xf>
    <xf numFmtId="0" fontId="5" fillId="34" borderId="0" xfId="55" applyFont="1" applyFill="1" applyBorder="1">
      <alignment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5" fillId="0" borderId="0" xfId="55" applyNumberFormat="1" applyFont="1">
      <alignment/>
      <protection/>
    </xf>
    <xf numFmtId="3" fontId="5" fillId="0" borderId="16" xfId="55" applyNumberFormat="1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24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vertical="center" wrapText="1"/>
      <protection/>
    </xf>
    <xf numFmtId="3" fontId="5" fillId="0" borderId="16" xfId="55" applyNumberFormat="1" applyFont="1" applyFill="1" applyBorder="1">
      <alignment/>
      <protection/>
    </xf>
    <xf numFmtId="3" fontId="10" fillId="0" borderId="16" xfId="55" applyNumberFormat="1" applyFont="1" applyFill="1" applyBorder="1">
      <alignment/>
      <protection/>
    </xf>
    <xf numFmtId="3" fontId="10" fillId="0" borderId="17" xfId="55" applyNumberFormat="1" applyFont="1" applyFill="1" applyBorder="1">
      <alignment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19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vertical="center" wrapText="1"/>
      <protection/>
    </xf>
    <xf numFmtId="0" fontId="5" fillId="0" borderId="19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0" xfId="55" applyFont="1" applyFill="1" applyBorder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7" xfId="55" applyNumberFormat="1" applyFont="1" applyFill="1" applyBorder="1">
      <alignment/>
      <protection/>
    </xf>
    <xf numFmtId="0" fontId="5" fillId="0" borderId="18" xfId="55" applyFont="1" applyBorder="1">
      <alignment/>
      <protection/>
    </xf>
    <xf numFmtId="0" fontId="8" fillId="0" borderId="28" xfId="55" applyFont="1" applyFill="1" applyBorder="1" applyAlignment="1">
      <alignment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3" fontId="5" fillId="33" borderId="16" xfId="55" applyNumberFormat="1" applyFont="1" applyFill="1" applyBorder="1" applyAlignment="1">
      <alignment horizontal="center"/>
      <protection/>
    </xf>
    <xf numFmtId="3" fontId="11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5" fillId="0" borderId="16" xfId="55" applyNumberFormat="1" applyFont="1" applyBorder="1">
      <alignment/>
      <protection/>
    </xf>
    <xf numFmtId="0" fontId="8" fillId="0" borderId="0" xfId="55" applyFont="1" applyBorder="1">
      <alignment/>
      <protection/>
    </xf>
    <xf numFmtId="0" fontId="5" fillId="0" borderId="30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16" xfId="55" applyNumberFormat="1" applyFont="1" applyBorder="1">
      <alignment/>
      <protection/>
    </xf>
    <xf numFmtId="3" fontId="5" fillId="0" borderId="16" xfId="55" applyNumberFormat="1" applyFont="1" applyBorder="1" applyAlignment="1">
      <alignment horizontal="center"/>
      <protection/>
    </xf>
    <xf numFmtId="0" fontId="5" fillId="34" borderId="16" xfId="55" applyFont="1" applyFill="1" applyBorder="1">
      <alignment/>
      <protection/>
    </xf>
    <xf numFmtId="3" fontId="5" fillId="0" borderId="17" xfId="55" applyNumberFormat="1" applyFont="1" applyBorder="1" applyAlignment="1">
      <alignment horizontal="center"/>
      <protection/>
    </xf>
    <xf numFmtId="3" fontId="5" fillId="0" borderId="24" xfId="55" applyNumberFormat="1" applyFont="1" applyBorder="1" applyAlignment="1">
      <alignment horizontal="center"/>
      <protection/>
    </xf>
    <xf numFmtId="3" fontId="5" fillId="0" borderId="16" xfId="40" applyNumberFormat="1" applyFont="1" applyBorder="1" applyAlignment="1">
      <alignment horizontal="center"/>
    </xf>
    <xf numFmtId="3" fontId="5" fillId="0" borderId="16" xfId="40" applyNumberFormat="1" applyFont="1" applyFill="1" applyBorder="1" applyAlignment="1">
      <alignment horizontal="center"/>
    </xf>
    <xf numFmtId="0" fontId="5" fillId="34" borderId="16" xfId="55" applyNumberFormat="1" applyFont="1" applyFill="1" applyBorder="1">
      <alignment/>
      <protection/>
    </xf>
    <xf numFmtId="14" fontId="5" fillId="34" borderId="16" xfId="55" applyNumberFormat="1" applyFont="1" applyFill="1" applyBorder="1">
      <alignment/>
      <protection/>
    </xf>
    <xf numFmtId="0" fontId="12" fillId="34" borderId="16" xfId="55" applyFont="1" applyFill="1" applyBorder="1">
      <alignment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7" xfId="55" applyFont="1" applyFill="1" applyBorder="1">
      <alignment/>
      <protection/>
    </xf>
    <xf numFmtId="0" fontId="5" fillId="33" borderId="15" xfId="55" applyFont="1" applyFill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8" fillId="0" borderId="31" xfId="55" applyFont="1" applyBorder="1" applyAlignment="1">
      <alignment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5" fillId="0" borderId="22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0" borderId="34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8" fillId="0" borderId="29" xfId="55" applyFont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 vertical="center" wrapText="1"/>
      <protection/>
    </xf>
    <xf numFmtId="3" fontId="5" fillId="33" borderId="24" xfId="55" applyNumberFormat="1" applyFont="1" applyFill="1" applyBorder="1" applyAlignment="1">
      <alignment vertical="center" wrapText="1"/>
      <protection/>
    </xf>
    <xf numFmtId="0" fontId="5" fillId="34" borderId="0" xfId="55" applyFont="1" applyFill="1">
      <alignment/>
      <protection/>
    </xf>
    <xf numFmtId="3" fontId="5" fillId="34" borderId="16" xfId="55" applyNumberFormat="1" applyFont="1" applyFill="1" applyBorder="1" applyAlignment="1">
      <alignment horizontal="center" vertical="center" wrapText="1"/>
      <protection/>
    </xf>
    <xf numFmtId="3" fontId="5" fillId="34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5" fillId="0" borderId="34" xfId="55" applyFont="1" applyBorder="1">
      <alignment/>
      <protection/>
    </xf>
    <xf numFmtId="0" fontId="5" fillId="0" borderId="17" xfId="55" applyFont="1" applyFill="1" applyBorder="1">
      <alignment/>
      <protection/>
    </xf>
    <xf numFmtId="0" fontId="5" fillId="0" borderId="39" xfId="55" applyFont="1" applyBorder="1">
      <alignment/>
      <protection/>
    </xf>
    <xf numFmtId="3" fontId="5" fillId="33" borderId="24" xfId="55" applyNumberFormat="1" applyFont="1" applyFill="1" applyBorder="1" applyAlignment="1">
      <alignment horizontal="center"/>
      <protection/>
    </xf>
    <xf numFmtId="3" fontId="11" fillId="34" borderId="17" xfId="55" applyNumberFormat="1" applyFont="1" applyFill="1" applyBorder="1">
      <alignment/>
      <protection/>
    </xf>
    <xf numFmtId="3" fontId="5" fillId="0" borderId="24" xfId="55" applyNumberFormat="1" applyFont="1" applyFill="1" applyBorder="1" applyAlignment="1">
      <alignment horizontal="center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>
      <alignment/>
      <protection/>
    </xf>
    <xf numFmtId="3" fontId="5" fillId="0" borderId="27" xfId="55" applyNumberFormat="1" applyFont="1" applyFill="1" applyBorder="1" applyAlignment="1">
      <alignment horizontal="center"/>
      <protection/>
    </xf>
    <xf numFmtId="3" fontId="5" fillId="0" borderId="20" xfId="55" applyNumberFormat="1" applyFont="1" applyFill="1" applyBorder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29" xfId="55" applyFont="1" applyFill="1" applyBorder="1" applyAlignment="1">
      <alignment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/>
      <protection/>
    </xf>
    <xf numFmtId="0" fontId="5" fillId="0" borderId="37" xfId="55" applyFont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5" fillId="33" borderId="19" xfId="55" applyFont="1" applyFill="1" applyBorder="1">
      <alignment/>
      <protection/>
    </xf>
    <xf numFmtId="0" fontId="5" fillId="33" borderId="20" xfId="55" applyFont="1" applyFill="1" applyBorder="1">
      <alignment/>
      <protection/>
    </xf>
    <xf numFmtId="0" fontId="16" fillId="0" borderId="40" xfId="55" applyNumberFormat="1" applyFont="1" applyFill="1" applyBorder="1" applyAlignment="1">
      <alignment horizontal="center" vertical="center" wrapText="1"/>
      <protection/>
    </xf>
    <xf numFmtId="0" fontId="15" fillId="35" borderId="0" xfId="55" applyNumberFormat="1" applyFont="1" applyFill="1" applyBorder="1" applyAlignment="1">
      <alignment horizontal="center" vertical="center" wrapText="1"/>
      <protection/>
    </xf>
    <xf numFmtId="0" fontId="17" fillId="0" borderId="41" xfId="55" applyNumberFormat="1" applyFont="1" applyFill="1" applyBorder="1" applyAlignment="1">
      <alignment horizontal="center" vertical="center" wrapText="1"/>
      <protection/>
    </xf>
    <xf numFmtId="0" fontId="15" fillId="0" borderId="42" xfId="55" applyNumberFormat="1" applyFont="1" applyFill="1" applyBorder="1" applyAlignment="1">
      <alignment horizontal="center" vertical="center" wrapText="1"/>
      <protection/>
    </xf>
    <xf numFmtId="0" fontId="15" fillId="0" borderId="43" xfId="55" applyNumberFormat="1" applyFont="1" applyFill="1" applyBorder="1" applyAlignment="1">
      <alignment horizontal="center" vertical="center" wrapText="1"/>
      <protection/>
    </xf>
    <xf numFmtId="0" fontId="17" fillId="0" borderId="44" xfId="55" applyNumberFormat="1" applyFont="1" applyFill="1" applyBorder="1" applyAlignment="1">
      <alignment horizontal="center" vertical="center" wrapText="1"/>
      <protection/>
    </xf>
    <xf numFmtId="0" fontId="15" fillId="0" borderId="45" xfId="55" applyNumberFormat="1" applyFont="1" applyFill="1" applyBorder="1" applyAlignment="1">
      <alignment horizontal="center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9" fillId="0" borderId="0" xfId="55" applyFont="1" applyAlignment="1">
      <alignment horizontal="center"/>
      <protection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 wrapText="1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5" fillId="0" borderId="0" xfId="55" applyFont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6" fillId="0" borderId="0" xfId="55" applyFont="1" applyAlignment="1">
      <alignment horizontal="right"/>
      <protection/>
    </xf>
    <xf numFmtId="0" fontId="8" fillId="0" borderId="28" xfId="55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 vertical="center" wrapText="1"/>
      <protection/>
    </xf>
    <xf numFmtId="3" fontId="5" fillId="33" borderId="16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16" xfId="55" applyNumberFormat="1" applyFont="1" applyBorder="1" applyAlignment="1">
      <alignment horizontal="right"/>
      <protection/>
    </xf>
    <xf numFmtId="0" fontId="18" fillId="0" borderId="43" xfId="43" applyNumberFormat="1" applyFont="1" applyFill="1" applyBorder="1" applyAlignment="1" applyProtection="1">
      <alignment horizontal="center" vertical="center" wrapText="1"/>
      <protection/>
    </xf>
    <xf numFmtId="49" fontId="15" fillId="36" borderId="46" xfId="55" applyNumberFormat="1" applyFont="1" applyFill="1" applyBorder="1" applyAlignment="1">
      <alignment horizontal="center" vertical="center" wrapText="1"/>
      <protection/>
    </xf>
    <xf numFmtId="0" fontId="20" fillId="0" borderId="0" xfId="55" applyFont="1" applyAlignment="1">
      <alignment horizontal="center"/>
      <protection/>
    </xf>
    <xf numFmtId="0" fontId="13" fillId="0" borderId="47" xfId="55" applyNumberFormat="1" applyFont="1" applyFill="1" applyBorder="1" applyAlignment="1">
      <alignment horizontal="center" vertical="center" wrapText="1"/>
      <protection/>
    </xf>
    <xf numFmtId="0" fontId="13" fillId="0" borderId="48" xfId="55" applyNumberFormat="1" applyFont="1" applyFill="1" applyBorder="1" applyAlignment="1">
      <alignment horizontal="center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NumberFormat="1" applyFont="1" applyFill="1" applyBorder="1" applyAlignment="1">
      <alignment horizontal="center" vertical="center" wrapText="1"/>
      <protection/>
    </xf>
    <xf numFmtId="0" fontId="16" fillId="0" borderId="53" xfId="55" applyNumberFormat="1" applyFont="1" applyFill="1" applyBorder="1" applyAlignment="1">
      <alignment horizontal="center" vertical="center" wrapText="1"/>
      <protection/>
    </xf>
    <xf numFmtId="0" fontId="16" fillId="0" borderId="54" xfId="55" applyNumberFormat="1" applyFont="1" applyFill="1" applyBorder="1" applyAlignment="1">
      <alignment horizontal="center" vertical="center" wrapText="1"/>
      <protection/>
    </xf>
    <xf numFmtId="0" fontId="16" fillId="0" borderId="55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34" borderId="31" xfId="55" applyFont="1" applyFill="1" applyBorder="1" applyAlignment="1">
      <alignment horizontal="left"/>
      <protection/>
    </xf>
    <xf numFmtId="0" fontId="8" fillId="34" borderId="57" xfId="55" applyFont="1" applyFill="1" applyBorder="1" applyAlignment="1">
      <alignment horizontal="left"/>
      <protection/>
    </xf>
    <xf numFmtId="0" fontId="8" fillId="34" borderId="58" xfId="55" applyFont="1" applyFill="1" applyBorder="1" applyAlignment="1">
      <alignment horizontal="left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0" fontId="8" fillId="0" borderId="71" xfId="55" applyFont="1" applyFill="1" applyBorder="1" applyAlignment="1">
      <alignment horizontal="center"/>
      <protection/>
    </xf>
    <xf numFmtId="0" fontId="8" fillId="0" borderId="72" xfId="55" applyFont="1" applyFill="1" applyBorder="1" applyAlignment="1">
      <alignment horizontal="center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34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6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6" xfId="55" applyFont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73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6" xfId="55" applyFont="1" applyFill="1" applyBorder="1" applyAlignment="1">
      <alignment horizontal="center" vertical="center" wrapText="1"/>
      <protection/>
    </xf>
    <xf numFmtId="0" fontId="8" fillId="33" borderId="60" xfId="55" applyFont="1" applyFill="1" applyBorder="1" applyAlignment="1">
      <alignment horizontal="center" vertical="center" wrapText="1"/>
      <protection/>
    </xf>
    <xf numFmtId="0" fontId="8" fillId="0" borderId="81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right" vertical="center" wrapText="1"/>
      <protection/>
    </xf>
    <xf numFmtId="0" fontId="8" fillId="0" borderId="19" xfId="55" applyFont="1" applyFill="1" applyBorder="1" applyAlignment="1">
      <alignment horizontal="right" vertical="center" wrapText="1"/>
      <protection/>
    </xf>
    <xf numFmtId="0" fontId="8" fillId="0" borderId="32" xfId="55" applyFont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79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168" fontId="5" fillId="34" borderId="16" xfId="40" applyNumberFormat="1" applyFont="1" applyFill="1" applyBorder="1" applyAlignment="1">
      <alignment horizontal="center"/>
    </xf>
    <xf numFmtId="0" fontId="12" fillId="34" borderId="16" xfId="55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R08,201301,00000000,20130201,E,ELOLAP,@ELOLAP01,</v>
      </c>
    </row>
    <row r="2" ht="15">
      <c r="A2" s="1" t="str">
        <f>ELOLAP!M8</f>
        <v>R08,201301,00000000,20130201,E,ELOLAP,@ELOLAP02,</v>
      </c>
    </row>
    <row r="3" ht="15">
      <c r="A3" s="1" t="str">
        <f>ELOLAP!M9</f>
        <v>R08,201301,00000000,20130201,E,ELOLAP,@ELOLAP03,</v>
      </c>
    </row>
    <row r="4" ht="15">
      <c r="A4" s="1" t="str">
        <f>ELOLAP!M10</f>
        <v>R08,201301,00000000,20130201,E,ELOLAP,@ELOLAP04,</v>
      </c>
    </row>
    <row r="5" ht="15">
      <c r="A5" s="1" t="str">
        <f>ELOLAP!M11</f>
        <v>R08,201301,00000000,20130201,E,ELOLAP,@ELOLAP05,</v>
      </c>
    </row>
    <row r="6" ht="15">
      <c r="A6" s="1" t="str">
        <f>ELOLAP!M12</f>
        <v>R08,201301,00000000,20130201,E,ELOLAP,@ELOLAP06,</v>
      </c>
    </row>
    <row r="7" ht="15">
      <c r="A7" s="1" t="str">
        <f>ELOLAP!M13</f>
        <v>R08,201301,00000000,20130201,E,ELOLAP,@ELOLAP07,20130201</v>
      </c>
    </row>
    <row r="8" ht="15">
      <c r="A8" s="1" t="str">
        <f>BEFK1_DE!X18</f>
        <v>R08,201301,00000000,20130201,E,BEFK1DE,@BEFK1DE0001,EHITK,R,DE,EUR,2000000,100000,,,2100000,2100000,3700,200,,,3900</v>
      </c>
    </row>
    <row r="9" ht="15">
      <c r="A9" s="1" t="str">
        <f>BEFK1_DE!X19</f>
        <v>R08,201301,00000000,20130201,E,BEFK1DE,@BEFK1DE0002,EHITK,R,DE,HUF,0,300000,200000,,100000,100000,2380,400,,20,2800</v>
      </c>
    </row>
    <row r="10" ht="15">
      <c r="A10" s="1" t="str">
        <f>BEFK1_DE!X20</f>
        <v>R08,201301,00000000,20130201,E,BEFK1DE,@BEFK1DE0003,EHITK,H,PL,USD,230000,,120000,-10000,100000,100000,550,100,,,650</v>
      </c>
    </row>
    <row r="11" ht="15">
      <c r="A11" s="1" t="str">
        <f>BEFK1_DE!X21</f>
        <v>R08,201301,00000000,20130201,E,BEFK1DE,@BEFK1DE0004,REPOK,R,DE,HUF,780000,220000,,,1000000,1000000,230000,30000,60000,,200000</v>
      </c>
    </row>
    <row r="12" ht="15">
      <c r="A12" s="1" t="str">
        <f>BEFK1_DE!X22</f>
        <v>R08,201301,00000000,20130201,E,BEFK1DE,@BEFK1DE0005,REPOK,H,PL,HUF,4500000,,1500000,,3000000,3000000,40000,0,,,40000</v>
      </c>
    </row>
    <row r="13" ht="15">
      <c r="A13" s="1" t="str">
        <f>BEFK2_DE!X18</f>
        <v>R08,201301,00000000,20130201,E,BEFK2DE,@BEFK2DE0001,BFSZLAK,,US,HUF,4300000,-300000,,4000000,4000000,,,20000,,,</v>
      </c>
    </row>
    <row r="14" ht="15">
      <c r="A14" s="1" t="str">
        <f>BEFK2_DE!X19</f>
        <v>R08,201301,00000000,20130201,E,BEFK2DE,@BEFK2DE0002,BFSZLAK,,DE,EUR,210000,,-10000,200000,200000,,,1000,,,</v>
      </c>
    </row>
    <row r="15" ht="15">
      <c r="A15" s="1" t="str">
        <f>BEFK2_DE!X20</f>
        <v>R08,201301,00000000,20130201,E,BEFK2DE,@BEFK2DE0003,NBFSZLAK,,US,USD,-12000000,-3000000,,-15000000,-15000000,,,,-300000,,</v>
      </c>
    </row>
    <row r="16" ht="15">
      <c r="A16" s="1" t="str">
        <f>BEFK2_DE!X21</f>
        <v>R08,201301,00000000,20130201,E,BEFK2DE,@BEFK2DE0004,LBETK,R,US,USD,0,20000000,,20000000,20000000,0,20000,10000,,,10000</v>
      </c>
    </row>
    <row r="17" ht="15">
      <c r="A17" s="1" t="str">
        <f>BEFK2_DE!X22</f>
        <v>R08,201301,00000000,20130201,E,BEFK2DE,@BEFK2DE0005,LBETK,H,PL,USD,3200000,-3200000,,0,0,300000,10000,310000,,,0</v>
      </c>
    </row>
    <row r="18" ht="15">
      <c r="A18" s="1" t="str">
        <f>BEFK3_DE!R18</f>
        <v>R08,201301,00000000,20130201,E,BEFK3DE,@BEFK3DE0001,KERHITK,R,DE,EUR,70000,,-40000,30000,20000</v>
      </c>
    </row>
    <row r="19" ht="15">
      <c r="A19" s="1" t="str">
        <f>BEFK3_DE!R19</f>
        <v>R08,201301,00000000,20130201,E,BEFK3DE,@BEFK3DE0002,KERHITK,R,US,USD,4700000,-700000,0,4000000,4000000</v>
      </c>
    </row>
    <row r="20" ht="15">
      <c r="A20" s="1" t="str">
        <f>BEFK3_DE!R20</f>
        <v>R08,201301,00000000,20130201,E,BEFK3DE,@BEFK3DE0003,KERHITK,R,PL,HUF,0,1500000,0,1500000,1500000</v>
      </c>
    </row>
    <row r="21" ht="15">
      <c r="A21" s="1" t="str">
        <f>BEFK4_DE!W19</f>
        <v>R08,201301,00000000,20130201,E,BEFK4DE,@BEFK4DE0001,EK,R,DE,EUR,20000,-10000,-5000,5000,5000,,,,,</v>
      </c>
    </row>
    <row r="22" ht="15">
      <c r="A22" s="1" t="str">
        <f>BEFK4_DE!W20</f>
        <v>R08,201301,00000000,20130201,E,BEFK4DE,@BEFK4DE0002,EK,H,US,EUR,230000,,,230000,230000,,,,,</v>
      </c>
    </row>
    <row r="23" ht="15">
      <c r="A23" s="1" t="str">
        <f>BEFK5_DE!O18</f>
        <v>R08,201301,00000000,20130201,E,BEFK5DE,@BEFK5DE0001,EHITK,H,PL,USD,KOVEL,-10000</v>
      </c>
    </row>
    <row r="24" ht="15">
      <c r="A24" s="1" t="str">
        <f>BEFK5_DE!O19</f>
        <v>R08,201301,00000000,20130201,E,BEFK5DE,@BEFK5DE0002,BFSZLAK,,DE,EUR,HIBA,-10000</v>
      </c>
    </row>
    <row r="25" ht="15">
      <c r="A25" s="1" t="str">
        <f>BEFK5_DE!O20</f>
        <v>R08,201301,00000000,20130201,E,BEFK5DE,@BEFK5DE0003,KERHITK,R,DE,EUR,KLE,-40000</v>
      </c>
    </row>
    <row r="26" ht="15">
      <c r="A26" s="1" t="str">
        <f>BEFK5_DE!O21</f>
        <v>R08,201301,00000000,20130201,E,BEFK5DE,@BEFK5DE0004,EK,R,DE,EUR,ATSO,-5000</v>
      </c>
    </row>
    <row r="27" ht="15">
      <c r="A27" s="1" t="str">
        <f>BEFT1_DE!AC19</f>
        <v>R08,201301,00000000,20130201,E,BEFT1DE,@BEFT1DE0001,KHITT,R,DE,1,EUR,OTP,20070909,USD,1000000,,900000,,800000,,100000,7700,200,,,7900</v>
      </c>
    </row>
    <row r="28" ht="15">
      <c r="A28" s="1" t="str">
        <f>BEFT1_DE!AC20</f>
        <v>R08,201301,00000000,20130201,E,BEFT1DE,@BEFT1DE0002,KHITT,H,PL,2,EUR,OTP,20081231,EUR,500000,,0,400000,,,400000,0,1200,,,1200</v>
      </c>
    </row>
    <row r="29" ht="15">
      <c r="A29" s="1" t="str">
        <f>BEFT1_DE!AC21</f>
        <v>R08,201301,00000000,20130201,E,BEFT1DE,@BEFT1DE0003,AHITT,H,US,1,EUR,,20100914,EUR,50000,HITEL33,45000,,,0,45000,13000,200,300,,12900</v>
      </c>
    </row>
    <row r="30" ht="15">
      <c r="A30" s="1" t="str">
        <f>BEFT1_DE!AC22</f>
        <v>R08,201301,00000000,20130201,E,BEFT1DE,@BEFT1DE0004,AHITT,R,US,2,HUF,,,,,,9800000,,800000,0,9000000,230000,30000,,,260000</v>
      </c>
    </row>
    <row r="31" ht="15">
      <c r="A31" s="1" t="str">
        <f>BEFT1_DE!AC23</f>
        <v>R08,201301,00000000,20130201,E,BEFT1DE,@BEFT1DE0005,PLIZT,H,DE,1,EUR,,,,,,700000,50000,,0,750000,40,42,,18,100</v>
      </c>
    </row>
    <row r="32" ht="15">
      <c r="A32" s="1" t="str">
        <f>BEFT1_DE!AC24</f>
        <v>R08,201301,00000000,20130201,E,BEFT1DE,@BEFT1DE0006,REPOT,R,DE,1,EUR,,,,,,610000,,200000,-10000,400000,43,43,,,86</v>
      </c>
    </row>
    <row r="33" ht="15">
      <c r="A33" s="1" t="str">
        <f>BEFT1_DE!AC25</f>
        <v>R08,201301,00000000,20130201,E,BEFT1DE,@BEFT1DE0007,EHITT,R,DE,3,USD,,,,,,30000,,,0,30000,600,,,,600</v>
      </c>
    </row>
    <row r="34" ht="15">
      <c r="A34" s="1" t="str">
        <f>BEFT1_DE!AC26</f>
        <v>R08,201301,00000000,20130201,E,BEFT1DE,@BEFT1DE0008,EHITT,H,DE,4,USD,,,,,,560000,40000,,,600000,,,,,</v>
      </c>
    </row>
    <row r="35" ht="15">
      <c r="A35" s="1" t="str">
        <f>BEFT2_DE!V19</f>
        <v>R08,201301,00000000,20130201,E,BEFT2DE,@BEFT2DE0001,NBFSZLAT,,DE,EUR,0,1200000,,1200000,,,,,</v>
      </c>
    </row>
    <row r="36" ht="15">
      <c r="A36" s="1" t="str">
        <f>BEFT2_DE!V20</f>
        <v>R08,201301,00000000,20130201,E,BEFT2DE,@BEFT2DE0002,NBFSZLAT,,PL,HUF,-340000,560000,,220000,,,,,</v>
      </c>
    </row>
    <row r="37" ht="15">
      <c r="A37" s="1" t="str">
        <f>BEFT2_DE!V21</f>
        <v>R08,201301,00000000,20130201,E,BEFT2DE,@BEFT2DE0003,NBFSZLAT,,US,USD,5600000,-600000,,5000000,,,,,</v>
      </c>
    </row>
    <row r="38" ht="15">
      <c r="A38" s="1" t="str">
        <f>BEFT2_DE!V22</f>
        <v>R08,201301,00000000,20130201,E,BEFT2DE,@BEFT2DE0004,NBFSZLAT,,US,EUR,760000,-800000,,-40000,,,,,</v>
      </c>
    </row>
    <row r="39" ht="15">
      <c r="A39" s="1" t="str">
        <f>BEFT2_DE!V23</f>
        <v>R08,201301,00000000,20130201,E,BEFT2DE,@BEFT2DE0005,NBFSZLAT,,DE,HUF,120000,-100000,,20000,,,,,</v>
      </c>
    </row>
    <row r="40" ht="15">
      <c r="A40" s="1" t="str">
        <f>BEFT3_DE!Q19</f>
        <v>R08,201301,00000000,20130201,E,BEFT3DE,@BEFT3DE0001,KERHITT,R,DE,EUR,10023,-23,0,10000</v>
      </c>
    </row>
    <row r="41" ht="15">
      <c r="A41" s="1" t="str">
        <f>BEFT3_DE!Q20</f>
        <v>R08,201301,00000000,20130201,E,BEFT3DE,@BEFT3DE0002,KERHITT,R,DE,USD,44469,-4469,0,40000</v>
      </c>
    </row>
    <row r="42" ht="15">
      <c r="A42" s="1" t="str">
        <f>BEFT3_DE!Q21</f>
        <v>R08,201301,00000000,20130201,E,BEFT3DE,@BEFT3DE0003,KERHITT,R,US,HUF,6570,,,6570</v>
      </c>
    </row>
    <row r="43" ht="15">
      <c r="A43" s="1" t="str">
        <f>BEFT3_DE!Q22</f>
        <v>R08,201301,00000000,20130201,E,BEFT3DE,@BEFT3DE0004,KERHITT,R,PL,EUR,0,300000,,300000</v>
      </c>
    </row>
    <row r="44" ht="15">
      <c r="A44" s="1" t="str">
        <f>BEFT4_DE!V19</f>
        <v>R08,201301,00000000,20130201,E,BEFT4DE,@BEFT4DE0001,ET,R,DE,EUR,12000000,-1000000,,11000000,,,,,</v>
      </c>
    </row>
    <row r="45" ht="15">
      <c r="A45" s="1" t="str">
        <f>BEFT5_DE!U17</f>
        <v>R08,201301,00000000,20130201,E,BEFT5DE,@BEFT5DE0001,REPOT,R,DE,1,EUR,,,,,,ADEL,-10000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A12">
      <selection activeCell="F32" sqref="F32:F3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58" customWidth="1"/>
    <col min="4" max="4" width="12.421875" style="158" customWidth="1"/>
    <col min="5" max="5" width="10.57421875" style="158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8.00390625" style="158" customWidth="1"/>
    <col min="12" max="13" width="9.140625" style="158" customWidth="1"/>
    <col min="14" max="14" width="11.421875" style="158" customWidth="1"/>
    <col min="15" max="15" width="10.421875" style="158" customWidth="1"/>
    <col min="16" max="16" width="11.140625" style="158" customWidth="1"/>
    <col min="17" max="17" width="89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5"/>
    <row r="2" ht="15"/>
    <row r="3" ht="15"/>
    <row r="4" ht="15"/>
    <row r="5" ht="15"/>
    <row r="6" ht="15" customHeight="1"/>
    <row r="7" spans="2:16" s="2" customFormat="1" ht="12.75" customHeight="1">
      <c r="B7" s="213" t="s">
        <v>91</v>
      </c>
      <c r="C7" s="213"/>
      <c r="D7" s="213"/>
      <c r="E7" s="213"/>
      <c r="F7" s="213"/>
      <c r="K7" s="3"/>
      <c r="L7" s="3"/>
      <c r="M7" s="3"/>
      <c r="N7" s="3"/>
      <c r="O7" s="3"/>
      <c r="P7" s="3"/>
    </row>
    <row r="8" spans="1:16" s="2" customFormat="1" ht="18">
      <c r="A8" s="213" t="s">
        <v>92</v>
      </c>
      <c r="B8" s="213"/>
      <c r="C8" s="213"/>
      <c r="D8" s="213"/>
      <c r="E8" s="213"/>
      <c r="F8" s="213"/>
      <c r="G8" s="213"/>
      <c r="H8" s="213"/>
      <c r="K8" s="3"/>
      <c r="L8" s="3"/>
      <c r="M8" s="3"/>
      <c r="N8" s="3"/>
      <c r="O8" s="3"/>
      <c r="P8" s="3"/>
    </row>
    <row r="9" ht="15"/>
    <row r="10" spans="1:9" ht="15">
      <c r="A10" s="73"/>
      <c r="B10" s="38"/>
      <c r="C10" s="73"/>
      <c r="D10" s="73"/>
      <c r="E10" s="73"/>
      <c r="F10" s="38"/>
      <c r="G10" s="38"/>
      <c r="H10" s="38"/>
      <c r="I10" s="38"/>
    </row>
    <row r="11" ht="15">
      <c r="A11" s="4" t="s">
        <v>84</v>
      </c>
    </row>
    <row r="12" ht="15.75" thickBot="1">
      <c r="A12" s="5" t="s">
        <v>88</v>
      </c>
    </row>
    <row r="13" spans="1:8" ht="15.75" thickBot="1">
      <c r="A13" s="196" t="s">
        <v>73</v>
      </c>
      <c r="B13" s="197"/>
      <c r="C13" s="197"/>
      <c r="D13" s="197"/>
      <c r="E13" s="198"/>
      <c r="F13" s="74"/>
      <c r="H13" s="5"/>
    </row>
    <row r="14" spans="1:9" ht="12.75" customHeight="1">
      <c r="A14" s="249" t="s">
        <v>0</v>
      </c>
      <c r="B14" s="225" t="s">
        <v>46</v>
      </c>
      <c r="C14" s="225" t="s">
        <v>70</v>
      </c>
      <c r="D14" s="194" t="s">
        <v>89</v>
      </c>
      <c r="E14" s="194" t="s">
        <v>93</v>
      </c>
      <c r="F14" s="214" t="s">
        <v>4</v>
      </c>
      <c r="G14" s="215"/>
      <c r="H14" s="215"/>
      <c r="I14" s="216"/>
    </row>
    <row r="15" spans="1:9" ht="12.75" customHeight="1">
      <c r="A15" s="250"/>
      <c r="B15" s="226"/>
      <c r="C15" s="226"/>
      <c r="D15" s="195"/>
      <c r="E15" s="195"/>
      <c r="F15" s="203" t="s">
        <v>59</v>
      </c>
      <c r="G15" s="206" t="s">
        <v>7</v>
      </c>
      <c r="H15" s="222"/>
      <c r="I15" s="208" t="s">
        <v>8</v>
      </c>
    </row>
    <row r="16" spans="1:9" ht="12.75" customHeight="1">
      <c r="A16" s="250"/>
      <c r="B16" s="226"/>
      <c r="C16" s="226"/>
      <c r="D16" s="195"/>
      <c r="E16" s="195"/>
      <c r="F16" s="204"/>
      <c r="G16" s="201" t="s">
        <v>9</v>
      </c>
      <c r="H16" s="201" t="s">
        <v>10</v>
      </c>
      <c r="I16" s="209"/>
    </row>
    <row r="17" spans="1:17" ht="62.25" customHeight="1" thickBot="1">
      <c r="A17" s="251"/>
      <c r="B17" s="226"/>
      <c r="C17" s="226"/>
      <c r="D17" s="195"/>
      <c r="E17" s="195"/>
      <c r="F17" s="204"/>
      <c r="G17" s="230"/>
      <c r="H17" s="230"/>
      <c r="I17" s="209"/>
      <c r="K17" s="163" t="s">
        <v>101</v>
      </c>
      <c r="L17" s="163" t="s">
        <v>102</v>
      </c>
      <c r="M17" s="163" t="s">
        <v>103</v>
      </c>
      <c r="N17" s="163" t="s">
        <v>104</v>
      </c>
      <c r="O17" s="163" t="s">
        <v>105</v>
      </c>
      <c r="P17" s="164" t="s">
        <v>106</v>
      </c>
      <c r="Q17" s="164" t="s">
        <v>107</v>
      </c>
    </row>
    <row r="18" spans="1:17" ht="15">
      <c r="A18" s="45"/>
      <c r="B18" s="10" t="s">
        <v>16</v>
      </c>
      <c r="C18" s="12" t="s">
        <v>17</v>
      </c>
      <c r="D18" s="12" t="s">
        <v>18</v>
      </c>
      <c r="E18" s="12" t="s">
        <v>19</v>
      </c>
      <c r="F18" s="12" t="s">
        <v>20</v>
      </c>
      <c r="G18" s="11" t="s">
        <v>21</v>
      </c>
      <c r="H18" s="11" t="s">
        <v>22</v>
      </c>
      <c r="I18" s="47" t="s">
        <v>23</v>
      </c>
      <c r="K18" s="16"/>
      <c r="L18" s="16"/>
      <c r="M18" s="16"/>
      <c r="N18" s="16"/>
      <c r="O18" s="16"/>
      <c r="P18" s="16"/>
      <c r="Q18" s="16"/>
    </row>
    <row r="19" spans="1:17" ht="15">
      <c r="A19" s="17" t="s">
        <v>137</v>
      </c>
      <c r="B19" s="29" t="s">
        <v>165</v>
      </c>
      <c r="C19" s="27" t="s">
        <v>127</v>
      </c>
      <c r="D19" s="27" t="s">
        <v>128</v>
      </c>
      <c r="E19" s="29" t="s">
        <v>129</v>
      </c>
      <c r="F19" s="63">
        <v>10023</v>
      </c>
      <c r="G19" s="63">
        <v>-23</v>
      </c>
      <c r="H19" s="63">
        <v>0</v>
      </c>
      <c r="I19" s="75">
        <v>10000</v>
      </c>
      <c r="K19" s="166" t="str">
        <f>ELOLAP!$G$7</f>
        <v>R08</v>
      </c>
      <c r="L19" s="167">
        <f>ELOLAP!$H$7</f>
        <v>201301</v>
      </c>
      <c r="M19" s="168" t="str">
        <f>ELOLAP!$I$7</f>
        <v>00000000</v>
      </c>
      <c r="N19" s="162" t="str">
        <f>ELOLAP!$J$7</f>
        <v>20130201</v>
      </c>
      <c r="O19" s="16" t="s">
        <v>110</v>
      </c>
      <c r="P19" s="16" t="s">
        <v>174</v>
      </c>
      <c r="Q19" s="9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R08,201301,00000000,20130201,E,BEFT3DE,@BEFT3DE0001,KERHITT,R,DE,EUR,10023,-23,0,10000</v>
      </c>
    </row>
    <row r="20" spans="1:17" ht="15">
      <c r="A20" s="17" t="s">
        <v>138</v>
      </c>
      <c r="B20" s="29" t="s">
        <v>165</v>
      </c>
      <c r="C20" s="27" t="s">
        <v>127</v>
      </c>
      <c r="D20" s="27" t="s">
        <v>128</v>
      </c>
      <c r="E20" s="29" t="s">
        <v>132</v>
      </c>
      <c r="F20" s="63">
        <v>44469</v>
      </c>
      <c r="G20" s="63">
        <v>-4469</v>
      </c>
      <c r="H20" s="63">
        <v>0</v>
      </c>
      <c r="I20" s="75">
        <v>40000</v>
      </c>
      <c r="K20" s="166" t="str">
        <f>ELOLAP!$G$7</f>
        <v>R08</v>
      </c>
      <c r="L20" s="167">
        <f>ELOLAP!$H$7</f>
        <v>201301</v>
      </c>
      <c r="M20" s="168" t="str">
        <f>ELOLAP!$I$7</f>
        <v>00000000</v>
      </c>
      <c r="N20" s="162" t="str">
        <f>ELOLAP!$J$7</f>
        <v>20130201</v>
      </c>
      <c r="O20" s="16" t="s">
        <v>110</v>
      </c>
      <c r="P20" s="16" t="s">
        <v>174</v>
      </c>
      <c r="Q20" s="9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R08,201301,00000000,20130201,E,BEFT3DE,@BEFT3DE0002,KERHITT,R,DE,USD,44469,-4469,0,40000</v>
      </c>
    </row>
    <row r="21" spans="1:17" ht="15">
      <c r="A21" s="17" t="s">
        <v>139</v>
      </c>
      <c r="B21" s="29" t="s">
        <v>165</v>
      </c>
      <c r="C21" s="27" t="s">
        <v>127</v>
      </c>
      <c r="D21" s="27" t="s">
        <v>134</v>
      </c>
      <c r="E21" s="29" t="s">
        <v>135</v>
      </c>
      <c r="F21" s="63">
        <v>6570</v>
      </c>
      <c r="G21" s="63"/>
      <c r="H21" s="63"/>
      <c r="I21" s="75">
        <v>6570</v>
      </c>
      <c r="K21" s="166" t="str">
        <f>ELOLAP!$G$7</f>
        <v>R08</v>
      </c>
      <c r="L21" s="167">
        <f>ELOLAP!$H$7</f>
        <v>201301</v>
      </c>
      <c r="M21" s="168" t="str">
        <f>ELOLAP!$I$7</f>
        <v>00000000</v>
      </c>
      <c r="N21" s="162" t="str">
        <f>ELOLAP!$J$7</f>
        <v>20130201</v>
      </c>
      <c r="O21" s="16" t="s">
        <v>110</v>
      </c>
      <c r="P21" s="16" t="s">
        <v>174</v>
      </c>
      <c r="Q21" s="9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R08,201301,00000000,20130201,E,BEFT3DE,@BEFT3DE0003,KERHITT,R,US,HUF,6570,,,6570</v>
      </c>
    </row>
    <row r="22" spans="1:17" ht="15">
      <c r="A22" s="17" t="s">
        <v>140</v>
      </c>
      <c r="B22" s="29" t="s">
        <v>165</v>
      </c>
      <c r="C22" s="27" t="s">
        <v>127</v>
      </c>
      <c r="D22" s="27" t="s">
        <v>131</v>
      </c>
      <c r="E22" s="29" t="s">
        <v>129</v>
      </c>
      <c r="F22" s="63">
        <v>0</v>
      </c>
      <c r="G22" s="63">
        <v>300000</v>
      </c>
      <c r="H22" s="63"/>
      <c r="I22" s="75">
        <v>300000</v>
      </c>
      <c r="K22" s="166" t="str">
        <f>ELOLAP!$G$7</f>
        <v>R08</v>
      </c>
      <c r="L22" s="167">
        <f>ELOLAP!$H$7</f>
        <v>201301</v>
      </c>
      <c r="M22" s="168" t="str">
        <f>ELOLAP!$I$7</f>
        <v>00000000</v>
      </c>
      <c r="N22" s="162" t="str">
        <f>ELOLAP!$J$7</f>
        <v>20130201</v>
      </c>
      <c r="O22" s="16" t="s">
        <v>110</v>
      </c>
      <c r="P22" s="16" t="s">
        <v>174</v>
      </c>
      <c r="Q22" s="9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R08,201301,00000000,20130201,E,BEFT3DE,@BEFT3DE0004,KERHITT,R,PL,EUR,0,300000,,300000</v>
      </c>
    </row>
    <row r="23" spans="1:14" ht="15.75" thickBot="1">
      <c r="A23" s="17" t="s">
        <v>141</v>
      </c>
      <c r="B23" s="76"/>
      <c r="C23" s="67"/>
      <c r="D23" s="44"/>
      <c r="E23" s="67"/>
      <c r="F23" s="69"/>
      <c r="G23" s="69"/>
      <c r="H23" s="69"/>
      <c r="I23" s="71"/>
      <c r="L23" s="16"/>
      <c r="M23" s="162"/>
      <c r="N23" s="16"/>
    </row>
    <row r="24" spans="1:13" ht="15">
      <c r="A24" s="72"/>
      <c r="L24" s="16"/>
      <c r="M24" s="162"/>
    </row>
    <row r="25" spans="1:13" ht="15">
      <c r="A25" s="72"/>
      <c r="L25" s="16"/>
      <c r="M25" s="162"/>
    </row>
    <row r="26" ht="15"/>
    <row r="27" ht="15"/>
  </sheetData>
  <sheetProtection/>
  <mergeCells count="14">
    <mergeCell ref="G15:H15"/>
    <mergeCell ref="I15:I17"/>
    <mergeCell ref="G16:G17"/>
    <mergeCell ref="H16:H17"/>
    <mergeCell ref="B7:F7"/>
    <mergeCell ref="A8:H8"/>
    <mergeCell ref="A13:E13"/>
    <mergeCell ref="A14:A17"/>
    <mergeCell ref="B14:B17"/>
    <mergeCell ref="C14:C17"/>
    <mergeCell ref="D14:D17"/>
    <mergeCell ref="E14:E17"/>
    <mergeCell ref="F14:I14"/>
    <mergeCell ref="F15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A7">
      <selection activeCell="G31" sqref="G3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58" customWidth="1"/>
    <col min="17" max="17" width="11.421875" style="158" customWidth="1"/>
    <col min="18" max="20" width="9.140625" style="158" customWidth="1"/>
    <col min="21" max="21" width="11.140625" style="158" customWidth="1"/>
    <col min="22" max="22" width="96.140625" style="1" bestFit="1" customWidth="1"/>
    <col min="23" max="16384" width="9.140625" style="1" customWidth="1"/>
  </cols>
  <sheetData>
    <row r="1" ht="15"/>
    <row r="2" ht="15"/>
    <row r="3" ht="15"/>
    <row r="4" ht="15"/>
    <row r="5" ht="15"/>
    <row r="6" ht="15" customHeight="1"/>
    <row r="7" spans="2:21" s="2" customFormat="1" ht="12.75" customHeight="1">
      <c r="B7" s="213" t="s">
        <v>91</v>
      </c>
      <c r="C7" s="213"/>
      <c r="D7" s="213"/>
      <c r="E7" s="213"/>
      <c r="F7" s="213"/>
      <c r="P7" s="3"/>
      <c r="Q7" s="3"/>
      <c r="R7" s="3"/>
      <c r="S7" s="3"/>
      <c r="T7" s="3"/>
      <c r="U7" s="3"/>
    </row>
    <row r="8" spans="1:21" s="2" customFormat="1" ht="18">
      <c r="A8" s="213" t="s">
        <v>92</v>
      </c>
      <c r="B8" s="213"/>
      <c r="C8" s="213"/>
      <c r="D8" s="213"/>
      <c r="E8" s="213"/>
      <c r="F8" s="213"/>
      <c r="G8" s="213"/>
      <c r="H8" s="213"/>
      <c r="P8" s="3"/>
      <c r="Q8" s="3"/>
      <c r="R8" s="3"/>
      <c r="S8" s="3"/>
      <c r="T8" s="3"/>
      <c r="U8" s="3"/>
    </row>
    <row r="9" ht="15"/>
    <row r="10" spans="1:17" ht="12.75" customHeight="1">
      <c r="A10" s="37"/>
      <c r="O10" s="38"/>
      <c r="P10" s="169"/>
      <c r="Q10" s="169"/>
    </row>
    <row r="11" spans="1:17" ht="12.75" customHeight="1">
      <c r="A11" s="40" t="s">
        <v>85</v>
      </c>
      <c r="B11" s="40"/>
      <c r="O11" s="38"/>
      <c r="P11" s="169"/>
      <c r="Q11" s="169"/>
    </row>
    <row r="12" spans="1:17" ht="15.75" thickBot="1">
      <c r="A12" s="5" t="s">
        <v>88</v>
      </c>
      <c r="B12" s="40"/>
      <c r="O12" s="38"/>
      <c r="P12" s="41"/>
      <c r="Q12" s="169"/>
    </row>
    <row r="13" spans="1:17" ht="15.75" thickBot="1">
      <c r="A13" s="196" t="s">
        <v>75</v>
      </c>
      <c r="B13" s="197"/>
      <c r="C13" s="197"/>
      <c r="D13" s="197"/>
      <c r="E13" s="197"/>
      <c r="F13" s="198"/>
      <c r="G13" s="39"/>
      <c r="H13" s="39"/>
      <c r="I13" s="39"/>
      <c r="J13" s="39"/>
      <c r="K13" s="39"/>
      <c r="L13" s="9"/>
      <c r="N13" s="9"/>
      <c r="P13" s="42"/>
      <c r="Q13" s="169"/>
    </row>
    <row r="14" spans="1:17" ht="15">
      <c r="A14" s="223" t="s">
        <v>0</v>
      </c>
      <c r="B14" s="225" t="s">
        <v>46</v>
      </c>
      <c r="C14" s="225" t="s">
        <v>47</v>
      </c>
      <c r="D14" s="194" t="s">
        <v>89</v>
      </c>
      <c r="E14" s="229" t="s">
        <v>93</v>
      </c>
      <c r="F14" s="214" t="s">
        <v>4</v>
      </c>
      <c r="G14" s="215"/>
      <c r="H14" s="215"/>
      <c r="I14" s="216"/>
      <c r="J14" s="219" t="s">
        <v>5</v>
      </c>
      <c r="K14" s="220"/>
      <c r="L14" s="220"/>
      <c r="M14" s="220"/>
      <c r="N14" s="221"/>
      <c r="P14" s="41"/>
      <c r="Q14" s="169"/>
    </row>
    <row r="15" spans="1:17" ht="12.75" customHeight="1">
      <c r="A15" s="224"/>
      <c r="B15" s="226"/>
      <c r="C15" s="226"/>
      <c r="D15" s="195"/>
      <c r="E15" s="209"/>
      <c r="F15" s="203" t="s">
        <v>6</v>
      </c>
      <c r="G15" s="206" t="s">
        <v>7</v>
      </c>
      <c r="H15" s="207"/>
      <c r="I15" s="208" t="s">
        <v>8</v>
      </c>
      <c r="J15" s="203" t="s">
        <v>64</v>
      </c>
      <c r="K15" s="206" t="s">
        <v>7</v>
      </c>
      <c r="L15" s="207"/>
      <c r="M15" s="207"/>
      <c r="N15" s="199" t="s">
        <v>65</v>
      </c>
      <c r="P15" s="41"/>
      <c r="Q15" s="169"/>
    </row>
    <row r="16" spans="1:17" ht="25.5" customHeight="1">
      <c r="A16" s="224"/>
      <c r="B16" s="226"/>
      <c r="C16" s="226"/>
      <c r="D16" s="195"/>
      <c r="E16" s="209"/>
      <c r="F16" s="204"/>
      <c r="G16" s="201" t="s">
        <v>9</v>
      </c>
      <c r="H16" s="201" t="s">
        <v>10</v>
      </c>
      <c r="I16" s="209"/>
      <c r="J16" s="204"/>
      <c r="K16" s="206" t="s">
        <v>9</v>
      </c>
      <c r="L16" s="222"/>
      <c r="M16" s="201" t="s">
        <v>10</v>
      </c>
      <c r="N16" s="195"/>
      <c r="P16" s="169"/>
      <c r="Q16" s="169"/>
    </row>
    <row r="17" spans="1:22" ht="105.75" thickBot="1">
      <c r="A17" s="235"/>
      <c r="B17" s="226"/>
      <c r="C17" s="226"/>
      <c r="D17" s="195"/>
      <c r="E17" s="209"/>
      <c r="F17" s="205"/>
      <c r="G17" s="202"/>
      <c r="H17" s="202"/>
      <c r="I17" s="210"/>
      <c r="J17" s="205"/>
      <c r="K17" s="44" t="s">
        <v>63</v>
      </c>
      <c r="L17" s="44" t="s">
        <v>15</v>
      </c>
      <c r="M17" s="202"/>
      <c r="N17" s="200"/>
      <c r="P17" s="163" t="s">
        <v>101</v>
      </c>
      <c r="Q17" s="163" t="s">
        <v>102</v>
      </c>
      <c r="R17" s="163" t="s">
        <v>103</v>
      </c>
      <c r="S17" s="163" t="s">
        <v>104</v>
      </c>
      <c r="T17" s="163" t="s">
        <v>105</v>
      </c>
      <c r="U17" s="164" t="s">
        <v>106</v>
      </c>
      <c r="V17" s="5" t="s">
        <v>107</v>
      </c>
    </row>
    <row r="18" spans="1:22" ht="15">
      <c r="A18" s="45"/>
      <c r="B18" s="10" t="s">
        <v>16</v>
      </c>
      <c r="C18" s="12" t="s">
        <v>17</v>
      </c>
      <c r="D18" s="12" t="s">
        <v>18</v>
      </c>
      <c r="E18" s="12" t="s">
        <v>19</v>
      </c>
      <c r="F18" s="12" t="s">
        <v>20</v>
      </c>
      <c r="G18" s="46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1" t="s">
        <v>26</v>
      </c>
      <c r="M18" s="11" t="s">
        <v>27</v>
      </c>
      <c r="N18" s="47" t="s">
        <v>28</v>
      </c>
      <c r="P18" s="16"/>
      <c r="Q18" s="16"/>
      <c r="R18" s="16"/>
      <c r="S18" s="16"/>
      <c r="T18" s="16"/>
      <c r="U18" s="16"/>
      <c r="V18" s="16"/>
    </row>
    <row r="19" spans="1:22" ht="15">
      <c r="A19" s="17" t="s">
        <v>137</v>
      </c>
      <c r="B19" s="26" t="s">
        <v>166</v>
      </c>
      <c r="C19" s="27" t="s">
        <v>127</v>
      </c>
      <c r="D19" s="27" t="s">
        <v>128</v>
      </c>
      <c r="E19" s="27" t="s">
        <v>129</v>
      </c>
      <c r="F19" s="48">
        <v>12000000</v>
      </c>
      <c r="G19" s="49">
        <v>-1000000</v>
      </c>
      <c r="H19" s="50"/>
      <c r="I19" s="48">
        <v>11000000</v>
      </c>
      <c r="J19" s="51"/>
      <c r="K19" s="52"/>
      <c r="L19" s="52"/>
      <c r="M19" s="52"/>
      <c r="N19" s="53"/>
      <c r="P19" s="166" t="str">
        <f>ELOLAP!$G$7</f>
        <v>R08</v>
      </c>
      <c r="Q19" s="167">
        <f>ELOLAP!$H$7</f>
        <v>201301</v>
      </c>
      <c r="R19" s="168" t="str">
        <f>ELOLAP!$I$7</f>
        <v>00000000</v>
      </c>
      <c r="S19" s="162" t="str">
        <f>ELOLAP!$J$7</f>
        <v>20130201</v>
      </c>
      <c r="T19" s="16" t="s">
        <v>110</v>
      </c>
      <c r="U19" s="16" t="s">
        <v>175</v>
      </c>
      <c r="V19" s="9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R08,201301,00000000,20130201,E,BEFT4DE,@BEFT4DE0001,ET,R,DE,EUR,12000000,-1000000,,11000000,,,,,</v>
      </c>
    </row>
    <row r="20" spans="1:22" ht="15">
      <c r="A20" s="17" t="s">
        <v>138</v>
      </c>
      <c r="B20" s="26"/>
      <c r="C20" s="27"/>
      <c r="D20" s="27"/>
      <c r="E20" s="29"/>
      <c r="F20" s="55"/>
      <c r="G20" s="49"/>
      <c r="H20" s="55"/>
      <c r="I20" s="55"/>
      <c r="J20" s="56"/>
      <c r="K20" s="56"/>
      <c r="L20" s="56"/>
      <c r="M20" s="56"/>
      <c r="N20" s="57"/>
      <c r="P20" s="16"/>
      <c r="Q20" s="16"/>
      <c r="R20" s="162"/>
      <c r="S20" s="16"/>
      <c r="T20" s="16"/>
      <c r="U20" s="16"/>
      <c r="V20" s="9"/>
    </row>
    <row r="21" spans="1:22" ht="15">
      <c r="A21" s="17" t="s">
        <v>139</v>
      </c>
      <c r="B21" s="26"/>
      <c r="C21" s="27"/>
      <c r="D21" s="27"/>
      <c r="E21" s="29"/>
      <c r="F21" s="58"/>
      <c r="G21" s="59"/>
      <c r="H21" s="58"/>
      <c r="I21" s="58"/>
      <c r="J21" s="58"/>
      <c r="K21" s="58"/>
      <c r="L21" s="58"/>
      <c r="M21" s="58"/>
      <c r="N21" s="60"/>
      <c r="P21" s="16"/>
      <c r="Q21" s="16"/>
      <c r="R21" s="162"/>
      <c r="S21" s="16"/>
      <c r="T21" s="16"/>
      <c r="U21" s="16"/>
      <c r="V21" s="9"/>
    </row>
    <row r="22" spans="1:22" ht="15">
      <c r="A22" s="17" t="s">
        <v>140</v>
      </c>
      <c r="B22" s="26"/>
      <c r="C22" s="27"/>
      <c r="D22" s="27"/>
      <c r="E22" s="29"/>
      <c r="F22" s="58"/>
      <c r="G22" s="59"/>
      <c r="H22" s="58"/>
      <c r="I22" s="58"/>
      <c r="J22" s="58"/>
      <c r="K22" s="58"/>
      <c r="L22" s="58"/>
      <c r="M22" s="58"/>
      <c r="N22" s="60"/>
      <c r="P22" s="16"/>
      <c r="Q22" s="16"/>
      <c r="R22" s="162"/>
      <c r="S22" s="16"/>
      <c r="T22" s="16"/>
      <c r="U22" s="16"/>
      <c r="V22" s="9"/>
    </row>
    <row r="23" spans="1:19" ht="15">
      <c r="A23" s="61" t="s">
        <v>35</v>
      </c>
      <c r="B23" s="26"/>
      <c r="C23" s="27"/>
      <c r="D23" s="62"/>
      <c r="E23" s="30"/>
      <c r="F23" s="63"/>
      <c r="G23" s="49"/>
      <c r="H23" s="63"/>
      <c r="I23" s="63"/>
      <c r="J23" s="64"/>
      <c r="K23" s="64"/>
      <c r="L23" s="64"/>
      <c r="M23" s="64"/>
      <c r="N23" s="65"/>
      <c r="Q23" s="16"/>
      <c r="R23" s="162"/>
      <c r="S23" s="16"/>
    </row>
    <row r="24" spans="1:18" ht="15.75" thickBot="1">
      <c r="A24" s="66" t="s">
        <v>36</v>
      </c>
      <c r="B24" s="33"/>
      <c r="C24" s="67"/>
      <c r="D24" s="68"/>
      <c r="E24" s="69"/>
      <c r="F24" s="69"/>
      <c r="G24" s="70"/>
      <c r="H24" s="69"/>
      <c r="I24" s="69"/>
      <c r="J24" s="69"/>
      <c r="K24" s="69"/>
      <c r="L24" s="69"/>
      <c r="M24" s="69"/>
      <c r="N24" s="71"/>
      <c r="Q24" s="16"/>
      <c r="R24" s="162"/>
    </row>
    <row r="25" spans="1:18" ht="15">
      <c r="A25" s="72"/>
      <c r="Q25" s="16"/>
      <c r="R25" s="162"/>
    </row>
  </sheetData>
  <sheetProtection/>
  <mergeCells count="20">
    <mergeCell ref="B7:F7"/>
    <mergeCell ref="A8:H8"/>
    <mergeCell ref="K16:L16"/>
    <mergeCell ref="A13:F13"/>
    <mergeCell ref="A14:A17"/>
    <mergeCell ref="B14:B17"/>
    <mergeCell ref="C14:C17"/>
    <mergeCell ref="D14:D17"/>
    <mergeCell ref="E14:E17"/>
    <mergeCell ref="F14:I14"/>
    <mergeCell ref="M16:M17"/>
    <mergeCell ref="J14:N14"/>
    <mergeCell ref="F15:F17"/>
    <mergeCell ref="G15:H15"/>
    <mergeCell ref="I15:I17"/>
    <mergeCell ref="J15:J17"/>
    <mergeCell ref="K15:M15"/>
    <mergeCell ref="N15:N17"/>
    <mergeCell ref="G16:G17"/>
    <mergeCell ref="H16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8"/>
  <sheetViews>
    <sheetView showGridLines="0" zoomScalePageLayoutView="0" workbookViewId="0" topLeftCell="A1">
      <selection activeCell="J24" sqref="J24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8.421875" style="1" customWidth="1"/>
    <col min="8" max="8" width="11.00390625" style="1" customWidth="1"/>
    <col min="9" max="9" width="13.1406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85.7109375" style="1" bestFit="1" customWidth="1"/>
    <col min="22" max="16384" width="9.140625" style="1" customWidth="1"/>
  </cols>
  <sheetData>
    <row r="1" ht="15"/>
    <row r="2" ht="15"/>
    <row r="3" ht="15"/>
    <row r="4" ht="15"/>
    <row r="5" ht="15"/>
    <row r="6" ht="15" customHeight="1"/>
    <row r="7" spans="2:6" s="2" customFormat="1" ht="12.75" customHeight="1">
      <c r="B7" s="213" t="s">
        <v>91</v>
      </c>
      <c r="C7" s="213"/>
      <c r="D7" s="213"/>
      <c r="E7" s="213"/>
      <c r="F7" s="213"/>
    </row>
    <row r="8" spans="1:8" s="2" customFormat="1" ht="18">
      <c r="A8" s="213" t="s">
        <v>92</v>
      </c>
      <c r="B8" s="213"/>
      <c r="C8" s="213"/>
      <c r="D8" s="213"/>
      <c r="E8" s="213"/>
      <c r="F8" s="213"/>
      <c r="G8" s="213"/>
      <c r="H8" s="213"/>
    </row>
    <row r="9" ht="15"/>
    <row r="10" ht="15"/>
    <row r="11" ht="15">
      <c r="A11" s="4" t="s">
        <v>86</v>
      </c>
    </row>
    <row r="12" ht="15.75" thickBot="1">
      <c r="A12" s="5" t="s">
        <v>88</v>
      </c>
    </row>
    <row r="13" spans="1:4" ht="15.75" thickBot="1">
      <c r="A13" s="196" t="s">
        <v>55</v>
      </c>
      <c r="B13" s="197"/>
      <c r="C13" s="197"/>
      <c r="D13" s="198"/>
    </row>
    <row r="14" spans="1:13" ht="15.75" thickBot="1">
      <c r="A14" s="225" t="s">
        <v>0</v>
      </c>
      <c r="B14" s="225" t="s">
        <v>46</v>
      </c>
      <c r="C14" s="225" t="s">
        <v>48</v>
      </c>
      <c r="D14" s="252" t="s">
        <v>90</v>
      </c>
      <c r="E14" s="253"/>
      <c r="F14" s="194" t="s">
        <v>93</v>
      </c>
      <c r="G14" s="225" t="s">
        <v>1</v>
      </c>
      <c r="H14" s="194" t="s">
        <v>2</v>
      </c>
      <c r="I14" s="243" t="s">
        <v>61</v>
      </c>
      <c r="J14" s="194" t="s">
        <v>3</v>
      </c>
      <c r="K14" s="194" t="s">
        <v>94</v>
      </c>
      <c r="L14" s="225" t="s">
        <v>60</v>
      </c>
      <c r="M14" s="225" t="s">
        <v>52</v>
      </c>
    </row>
    <row r="15" spans="1:21" ht="60.75" thickBot="1">
      <c r="A15" s="226"/>
      <c r="B15" s="226"/>
      <c r="C15" s="226"/>
      <c r="D15" s="7" t="s">
        <v>11</v>
      </c>
      <c r="E15" s="8" t="s">
        <v>62</v>
      </c>
      <c r="F15" s="195"/>
      <c r="G15" s="226"/>
      <c r="H15" s="195"/>
      <c r="I15" s="244"/>
      <c r="J15" s="195"/>
      <c r="K15" s="195"/>
      <c r="L15" s="226"/>
      <c r="M15" s="226"/>
      <c r="O15" s="165" t="s">
        <v>101</v>
      </c>
      <c r="P15" s="165" t="s">
        <v>102</v>
      </c>
      <c r="Q15" s="165" t="s">
        <v>103</v>
      </c>
      <c r="R15" s="165" t="s">
        <v>104</v>
      </c>
      <c r="S15" s="165" t="s">
        <v>105</v>
      </c>
      <c r="T15" s="5" t="s">
        <v>106</v>
      </c>
      <c r="U15" s="164" t="s">
        <v>107</v>
      </c>
    </row>
    <row r="16" spans="1:21" ht="15">
      <c r="A16" s="10"/>
      <c r="B16" s="11" t="s">
        <v>16</v>
      </c>
      <c r="C16" s="11" t="s">
        <v>17</v>
      </c>
      <c r="D16" s="12" t="s">
        <v>18</v>
      </c>
      <c r="E16" s="12" t="s">
        <v>19</v>
      </c>
      <c r="F16" s="12" t="s">
        <v>20</v>
      </c>
      <c r="G16" s="11" t="s">
        <v>21</v>
      </c>
      <c r="H16" s="12" t="s">
        <v>22</v>
      </c>
      <c r="I16" s="13" t="s">
        <v>23</v>
      </c>
      <c r="J16" s="12" t="s">
        <v>24</v>
      </c>
      <c r="K16" s="12" t="s">
        <v>25</v>
      </c>
      <c r="L16" s="14" t="s">
        <v>26</v>
      </c>
      <c r="M16" s="15" t="s">
        <v>27</v>
      </c>
      <c r="O16" s="16"/>
      <c r="P16" s="9"/>
      <c r="Q16" s="9"/>
      <c r="R16" s="9"/>
      <c r="S16" s="9"/>
      <c r="T16" s="16"/>
      <c r="U16" s="16"/>
    </row>
    <row r="17" spans="1:21" ht="15">
      <c r="A17" s="17" t="s">
        <v>137</v>
      </c>
      <c r="B17" s="18" t="s">
        <v>161</v>
      </c>
      <c r="C17" s="19" t="s">
        <v>127</v>
      </c>
      <c r="D17" s="20" t="s">
        <v>128</v>
      </c>
      <c r="E17" s="19">
        <v>1</v>
      </c>
      <c r="F17" s="21" t="s">
        <v>129</v>
      </c>
      <c r="G17" s="22"/>
      <c r="H17" s="22"/>
      <c r="I17" s="22"/>
      <c r="J17" s="22"/>
      <c r="K17" s="22"/>
      <c r="L17" s="19" t="s">
        <v>167</v>
      </c>
      <c r="M17" s="23">
        <v>-10000</v>
      </c>
      <c r="O17" s="24" t="str">
        <f>ELOLAP!$G$7</f>
        <v>R08</v>
      </c>
      <c r="P17" s="24">
        <f>ELOLAP!$H$7</f>
        <v>201301</v>
      </c>
      <c r="Q17" s="25" t="str">
        <f>ELOLAP!$I$7</f>
        <v>00000000</v>
      </c>
      <c r="R17" s="25" t="str">
        <f>ELOLAP!$J$7</f>
        <v>20130201</v>
      </c>
      <c r="S17" s="9" t="s">
        <v>110</v>
      </c>
      <c r="T17" s="9" t="s">
        <v>176</v>
      </c>
      <c r="U17" s="9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R08,201301,00000000,20130201,E,BEFT5DE,@BEFT5DE0001,REPOT,R,DE,1,EUR,,,,,,ADEL,-10000</v>
      </c>
    </row>
    <row r="18" spans="1:21" ht="15">
      <c r="A18" s="17" t="s">
        <v>138</v>
      </c>
      <c r="B18" s="26"/>
      <c r="C18" s="27"/>
      <c r="D18" s="27"/>
      <c r="E18" s="28"/>
      <c r="F18" s="29"/>
      <c r="G18" s="30"/>
      <c r="H18" s="30"/>
      <c r="I18" s="31"/>
      <c r="J18" s="30"/>
      <c r="K18" s="30"/>
      <c r="L18" s="19"/>
      <c r="M18" s="23"/>
      <c r="O18" s="9"/>
      <c r="P18" s="9"/>
      <c r="Q18" s="32"/>
      <c r="R18" s="9"/>
      <c r="S18" s="9"/>
      <c r="T18" s="9"/>
      <c r="U18" s="9"/>
    </row>
    <row r="19" spans="1:21" ht="15">
      <c r="A19" s="17" t="s">
        <v>139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9"/>
      <c r="M19" s="23"/>
      <c r="P19" s="9"/>
      <c r="Q19" s="32"/>
      <c r="R19" s="9"/>
      <c r="T19" s="9"/>
      <c r="U19" s="9"/>
    </row>
    <row r="20" spans="1:20" ht="13.5" customHeight="1" thickBot="1">
      <c r="A20" s="33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6"/>
      <c r="P20" s="9"/>
      <c r="Q20" s="32"/>
      <c r="R20" s="9"/>
      <c r="T20" s="9"/>
    </row>
    <row r="21" spans="16:20" ht="15">
      <c r="P21" s="9"/>
      <c r="Q21" s="32"/>
      <c r="R21" s="9"/>
      <c r="T21" s="9"/>
    </row>
    <row r="22" spans="16:20" ht="15">
      <c r="P22" s="9"/>
      <c r="Q22" s="32"/>
      <c r="T22" s="9"/>
    </row>
    <row r="23" spans="16:20" ht="15">
      <c r="P23" s="9"/>
      <c r="Q23" s="32"/>
      <c r="T23" s="9"/>
    </row>
    <row r="24" ht="15">
      <c r="T24" s="9"/>
    </row>
    <row r="25" ht="15">
      <c r="T25" s="9"/>
    </row>
    <row r="26" ht="15">
      <c r="T26" s="9"/>
    </row>
    <row r="27" ht="15">
      <c r="T27" s="9"/>
    </row>
    <row r="28" ht="15">
      <c r="T28" s="9"/>
    </row>
    <row r="29" ht="15"/>
  </sheetData>
  <sheetProtection/>
  <mergeCells count="15">
    <mergeCell ref="C14:C15"/>
    <mergeCell ref="D14:E14"/>
    <mergeCell ref="F14:F15"/>
    <mergeCell ref="G14:G15"/>
    <mergeCell ref="H14:H15"/>
    <mergeCell ref="M14:M15"/>
    <mergeCell ref="I14:I15"/>
    <mergeCell ref="J14:J15"/>
    <mergeCell ref="K14:K15"/>
    <mergeCell ref="L14:L15"/>
    <mergeCell ref="B7:F7"/>
    <mergeCell ref="A8:H8"/>
    <mergeCell ref="A13:D13"/>
    <mergeCell ref="A14:A15"/>
    <mergeCell ref="B14:B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2.7109375" style="158" customWidth="1"/>
    <col min="2" max="2" width="14.00390625" style="158" customWidth="1"/>
    <col min="3" max="3" width="28.7109375" style="158" customWidth="1"/>
    <col min="4" max="4" width="22.421875" style="158" customWidth="1"/>
    <col min="5" max="5" width="5.421875" style="1" customWidth="1"/>
    <col min="6" max="6" width="4.57421875" style="1" customWidth="1"/>
    <col min="7" max="7" width="9.140625" style="158" customWidth="1"/>
    <col min="8" max="8" width="11.140625" style="158" customWidth="1"/>
    <col min="9" max="12" width="9.140625" style="158" customWidth="1"/>
    <col min="13" max="13" width="58.00390625" style="1" bestFit="1" customWidth="1"/>
    <col min="14" max="16384" width="9.140625" style="1" customWidth="1"/>
  </cols>
  <sheetData>
    <row r="1" spans="1:4" ht="21.75" thickTop="1">
      <c r="A1" s="184" t="s">
        <v>95</v>
      </c>
      <c r="B1" s="185"/>
      <c r="C1" s="185"/>
      <c r="D1" s="186"/>
    </row>
    <row r="2" spans="1:4" ht="18.75" thickBot="1">
      <c r="A2" s="187" t="s">
        <v>96</v>
      </c>
      <c r="B2" s="188"/>
      <c r="C2" s="188"/>
      <c r="D2" s="189"/>
    </row>
    <row r="3" spans="1:4" ht="16.5" thickBot="1" thickTop="1">
      <c r="A3" s="151"/>
      <c r="B3" s="151"/>
      <c r="C3" s="151"/>
      <c r="D3" s="151"/>
    </row>
    <row r="4" spans="1:4" ht="16.5" thickBot="1" thickTop="1">
      <c r="A4" s="190" t="s">
        <v>0</v>
      </c>
      <c r="B4" s="190" t="s">
        <v>97</v>
      </c>
      <c r="C4" s="190" t="s">
        <v>98</v>
      </c>
      <c r="D4" s="150" t="s">
        <v>99</v>
      </c>
    </row>
    <row r="5" spans="1:14" ht="76.5" thickBot="1" thickTop="1">
      <c r="A5" s="191"/>
      <c r="B5" s="191"/>
      <c r="C5" s="191"/>
      <c r="D5" s="150" t="s">
        <v>100</v>
      </c>
      <c r="G5" s="163" t="s">
        <v>101</v>
      </c>
      <c r="H5" s="163" t="s">
        <v>102</v>
      </c>
      <c r="I5" s="163" t="s">
        <v>103</v>
      </c>
      <c r="J5" s="163" t="s">
        <v>104</v>
      </c>
      <c r="K5" s="163" t="s">
        <v>105</v>
      </c>
      <c r="L5" s="164" t="s">
        <v>106</v>
      </c>
      <c r="M5" s="164" t="s">
        <v>107</v>
      </c>
      <c r="N5" s="9"/>
    </row>
    <row r="6" spans="1:14" ht="16.5" thickBot="1" thickTop="1">
      <c r="A6" s="192"/>
      <c r="B6" s="192"/>
      <c r="C6" s="192"/>
      <c r="D6" s="150" t="s">
        <v>16</v>
      </c>
      <c r="G6" s="16"/>
      <c r="H6" s="16"/>
      <c r="I6" s="16"/>
      <c r="J6" s="16"/>
      <c r="K6" s="16"/>
      <c r="L6" s="16"/>
      <c r="M6" s="16"/>
      <c r="N6" s="9"/>
    </row>
    <row r="7" spans="1:14" ht="30.75" thickTop="1">
      <c r="A7" s="152" t="s">
        <v>100</v>
      </c>
      <c r="B7" s="153" t="s">
        <v>108</v>
      </c>
      <c r="C7" s="154" t="s">
        <v>109</v>
      </c>
      <c r="D7" s="154"/>
      <c r="G7" s="16" t="s">
        <v>125</v>
      </c>
      <c r="H7" s="160">
        <v>201301</v>
      </c>
      <c r="I7" s="161" t="s">
        <v>178</v>
      </c>
      <c r="J7" s="162" t="str">
        <f>D13</f>
        <v>20130201</v>
      </c>
      <c r="K7" s="16" t="s">
        <v>110</v>
      </c>
      <c r="L7" s="16" t="s">
        <v>95</v>
      </c>
      <c r="M7" s="9" t="str">
        <f>G7&amp;","&amp;H7&amp;","&amp;I7&amp;","&amp;J7&amp;","&amp;K7&amp;","&amp;L7&amp;","&amp;"@"&amp;L7&amp;"0"&amp;A7&amp;","&amp;D7</f>
        <v>R08,201301,00000000,20130201,E,ELOLAP,@ELOLAP01,</v>
      </c>
      <c r="N7" s="9"/>
    </row>
    <row r="8" spans="1:14" ht="15">
      <c r="A8" s="152" t="s">
        <v>111</v>
      </c>
      <c r="B8" s="153" t="s">
        <v>112</v>
      </c>
      <c r="C8" s="154" t="s">
        <v>113</v>
      </c>
      <c r="D8" s="154"/>
      <c r="G8" s="16" t="s">
        <v>125</v>
      </c>
      <c r="H8" s="16">
        <f aca="true" t="shared" si="0" ref="H8:J13">H7</f>
        <v>201301</v>
      </c>
      <c r="I8" s="162" t="str">
        <f t="shared" si="0"/>
        <v>00000000</v>
      </c>
      <c r="J8" s="162" t="str">
        <f t="shared" si="0"/>
        <v>20130201</v>
      </c>
      <c r="K8" s="16" t="s">
        <v>110</v>
      </c>
      <c r="L8" s="16" t="s">
        <v>95</v>
      </c>
      <c r="M8" s="9" t="str">
        <f aca="true" t="shared" si="1" ref="M8:M13">G8&amp;","&amp;H8&amp;","&amp;I8&amp;","&amp;J8&amp;","&amp;K8&amp;","&amp;L8&amp;","&amp;"@"&amp;L8&amp;"0"&amp;A8&amp;","&amp;D8</f>
        <v>R08,201301,00000000,20130201,E,ELOLAP,@ELOLAP02,</v>
      </c>
      <c r="N8" s="9"/>
    </row>
    <row r="9" spans="1:14" ht="15">
      <c r="A9" s="152" t="s">
        <v>114</v>
      </c>
      <c r="B9" s="153" t="s">
        <v>115</v>
      </c>
      <c r="C9" s="154" t="s">
        <v>116</v>
      </c>
      <c r="D9" s="181"/>
      <c r="G9" s="16" t="s">
        <v>125</v>
      </c>
      <c r="H9" s="16">
        <f t="shared" si="0"/>
        <v>201301</v>
      </c>
      <c r="I9" s="162" t="str">
        <f t="shared" si="0"/>
        <v>00000000</v>
      </c>
      <c r="J9" s="162" t="str">
        <f t="shared" si="0"/>
        <v>20130201</v>
      </c>
      <c r="K9" s="16" t="s">
        <v>110</v>
      </c>
      <c r="L9" s="16" t="s">
        <v>95</v>
      </c>
      <c r="M9" s="9" t="str">
        <f t="shared" si="1"/>
        <v>R08,201301,00000000,20130201,E,ELOLAP,@ELOLAP03,</v>
      </c>
      <c r="N9" s="9"/>
    </row>
    <row r="10" spans="1:14" ht="135">
      <c r="A10" s="152" t="s">
        <v>117</v>
      </c>
      <c r="B10" s="153" t="s">
        <v>118</v>
      </c>
      <c r="C10" s="154" t="s">
        <v>179</v>
      </c>
      <c r="D10" s="154"/>
      <c r="G10" s="16" t="s">
        <v>125</v>
      </c>
      <c r="H10" s="16">
        <f t="shared" si="0"/>
        <v>201301</v>
      </c>
      <c r="I10" s="162" t="str">
        <f t="shared" si="0"/>
        <v>00000000</v>
      </c>
      <c r="J10" s="162" t="str">
        <f t="shared" si="0"/>
        <v>20130201</v>
      </c>
      <c r="K10" s="16" t="s">
        <v>110</v>
      </c>
      <c r="L10" s="16" t="s">
        <v>95</v>
      </c>
      <c r="M10" s="9" t="str">
        <f t="shared" si="1"/>
        <v>R08,201301,00000000,20130201,E,ELOLAP,@ELOLAP04,</v>
      </c>
      <c r="N10" s="9"/>
    </row>
    <row r="11" spans="1:14" ht="15">
      <c r="A11" s="152" t="s">
        <v>119</v>
      </c>
      <c r="B11" s="153" t="s">
        <v>120</v>
      </c>
      <c r="C11" s="154" t="s">
        <v>113</v>
      </c>
      <c r="D11" s="154"/>
      <c r="G11" s="16" t="s">
        <v>125</v>
      </c>
      <c r="H11" s="16">
        <f t="shared" si="0"/>
        <v>201301</v>
      </c>
      <c r="I11" s="162" t="str">
        <f t="shared" si="0"/>
        <v>00000000</v>
      </c>
      <c r="J11" s="162" t="str">
        <f t="shared" si="0"/>
        <v>20130201</v>
      </c>
      <c r="K11" s="16" t="s">
        <v>110</v>
      </c>
      <c r="L11" s="16" t="s">
        <v>95</v>
      </c>
      <c r="M11" s="9" t="str">
        <f t="shared" si="1"/>
        <v>R08,201301,00000000,20130201,E,ELOLAP,@ELOLAP05,</v>
      </c>
      <c r="N11" s="9"/>
    </row>
    <row r="12" spans="1:14" ht="15">
      <c r="A12" s="152" t="s">
        <v>121</v>
      </c>
      <c r="B12" s="153" t="s">
        <v>122</v>
      </c>
      <c r="C12" s="154" t="s">
        <v>116</v>
      </c>
      <c r="D12" s="181"/>
      <c r="G12" s="16" t="s">
        <v>125</v>
      </c>
      <c r="H12" s="16">
        <f t="shared" si="0"/>
        <v>201301</v>
      </c>
      <c r="I12" s="162" t="str">
        <f t="shared" si="0"/>
        <v>00000000</v>
      </c>
      <c r="J12" s="162" t="str">
        <f t="shared" si="0"/>
        <v>20130201</v>
      </c>
      <c r="K12" s="16" t="s">
        <v>110</v>
      </c>
      <c r="L12" s="16" t="s">
        <v>95</v>
      </c>
      <c r="M12" s="9" t="str">
        <f t="shared" si="1"/>
        <v>R08,201301,00000000,20130201,E,ELOLAP,@ELOLAP06,</v>
      </c>
      <c r="N12" s="9"/>
    </row>
    <row r="13" spans="1:13" ht="30.75" thickBot="1">
      <c r="A13" s="155" t="s">
        <v>123</v>
      </c>
      <c r="B13" s="156" t="s">
        <v>124</v>
      </c>
      <c r="C13" s="157" t="s">
        <v>186</v>
      </c>
      <c r="D13" s="182" t="s">
        <v>184</v>
      </c>
      <c r="G13" s="16" t="s">
        <v>125</v>
      </c>
      <c r="H13" s="16">
        <f t="shared" si="0"/>
        <v>201301</v>
      </c>
      <c r="I13" s="162" t="str">
        <f t="shared" si="0"/>
        <v>00000000</v>
      </c>
      <c r="J13" s="162" t="str">
        <f t="shared" si="0"/>
        <v>20130201</v>
      </c>
      <c r="K13" s="16" t="s">
        <v>110</v>
      </c>
      <c r="L13" s="16" t="s">
        <v>95</v>
      </c>
      <c r="M13" s="9" t="str">
        <f t="shared" si="1"/>
        <v>R08,201301,00000000,20130201,E,ELOLAP,@ELOLAP07,20130201</v>
      </c>
    </row>
    <row r="14" ht="15.75" thickTop="1"/>
    <row r="16" spans="1:5" ht="15">
      <c r="A16" s="159" t="s">
        <v>180</v>
      </c>
      <c r="B16" s="158" t="str">
        <f>+G7&amp;MID(H7,4,5)&amp;I7</f>
        <v>R0830100000000</v>
      </c>
      <c r="C16" s="16"/>
      <c r="D16" s="183" t="s">
        <v>181</v>
      </c>
      <c r="E16" s="9"/>
    </row>
    <row r="17" spans="1:5" ht="15">
      <c r="A17" s="16"/>
      <c r="B17" s="16"/>
      <c r="C17" s="16"/>
      <c r="D17" s="183" t="s">
        <v>183</v>
      </c>
      <c r="E17" s="9"/>
    </row>
    <row r="18" spans="1:5" ht="15">
      <c r="A18" s="16"/>
      <c r="B18" s="16"/>
      <c r="C18" s="16"/>
      <c r="D18" s="183" t="s">
        <v>185</v>
      </c>
      <c r="E18" s="9"/>
    </row>
    <row r="19" spans="1:5" ht="15">
      <c r="A19" s="16"/>
      <c r="B19" s="16"/>
      <c r="C19" s="16"/>
      <c r="D19" s="183" t="s">
        <v>182</v>
      </c>
      <c r="E19" s="9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7"/>
  <sheetViews>
    <sheetView showGridLines="0" zoomScalePageLayoutView="0" workbookViewId="0" topLeftCell="A10">
      <selection activeCell="F35" sqref="F3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58" customWidth="1"/>
    <col min="4" max="4" width="13.140625" style="158" customWidth="1"/>
    <col min="5" max="5" width="10.140625" style="158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3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00390625" style="1" customWidth="1"/>
    <col min="17" max="17" width="8.00390625" style="1" customWidth="1"/>
    <col min="18" max="23" width="9.140625" style="1" customWidth="1"/>
    <col min="24" max="24" width="126.00390625" style="1" bestFit="1" customWidth="1"/>
    <col min="25" max="16384" width="9.140625" style="1" customWidth="1"/>
  </cols>
  <sheetData>
    <row r="1" ht="15"/>
    <row r="2" ht="15"/>
    <row r="3" ht="15"/>
    <row r="4" ht="15"/>
    <row r="5" ht="15"/>
    <row r="6" spans="2:6" s="2" customFormat="1" ht="12.75" customHeight="1">
      <c r="B6" s="213" t="s">
        <v>91</v>
      </c>
      <c r="C6" s="213"/>
      <c r="D6" s="213"/>
      <c r="E6" s="213"/>
      <c r="F6" s="213"/>
    </row>
    <row r="7" spans="1:8" s="2" customFormat="1" ht="18">
      <c r="A7" s="213" t="s">
        <v>92</v>
      </c>
      <c r="B7" s="213"/>
      <c r="C7" s="213"/>
      <c r="D7" s="213"/>
      <c r="E7" s="213"/>
      <c r="F7" s="213"/>
      <c r="G7" s="213"/>
      <c r="H7" s="213"/>
    </row>
    <row r="8" spans="1:8" s="2" customFormat="1" ht="18">
      <c r="A8" s="3"/>
      <c r="B8" s="3"/>
      <c r="C8" s="3"/>
      <c r="D8" s="3"/>
      <c r="E8" s="3"/>
      <c r="F8" s="3"/>
      <c r="G8" s="3"/>
      <c r="H8" s="3"/>
    </row>
    <row r="9" ht="15"/>
    <row r="10" ht="15">
      <c r="A10" s="4" t="s">
        <v>77</v>
      </c>
    </row>
    <row r="11" spans="1:18" ht="13.5" customHeight="1" thickBot="1">
      <c r="A11" s="88" t="s">
        <v>88</v>
      </c>
      <c r="R11" s="38"/>
    </row>
    <row r="12" spans="1:19" ht="15.75" thickBot="1">
      <c r="A12" s="196" t="s">
        <v>41</v>
      </c>
      <c r="B12" s="197"/>
      <c r="C12" s="197"/>
      <c r="D12" s="198"/>
      <c r="E12" s="173"/>
      <c r="F12" s="39"/>
      <c r="G12" s="39"/>
      <c r="H12" s="39"/>
      <c r="I12" s="39"/>
      <c r="J12" s="39"/>
      <c r="K12" s="39"/>
      <c r="L12" s="38"/>
      <c r="M12" s="38"/>
      <c r="N12" s="38"/>
      <c r="R12" s="141"/>
      <c r="S12" s="38"/>
    </row>
    <row r="13" spans="1:19" ht="12.75" customHeight="1">
      <c r="A13" s="223" t="s">
        <v>0</v>
      </c>
      <c r="B13" s="225" t="s">
        <v>46</v>
      </c>
      <c r="C13" s="225" t="s">
        <v>49</v>
      </c>
      <c r="D13" s="194" t="s">
        <v>89</v>
      </c>
      <c r="E13" s="217" t="s">
        <v>93</v>
      </c>
      <c r="F13" s="214" t="s">
        <v>42</v>
      </c>
      <c r="G13" s="215"/>
      <c r="H13" s="215"/>
      <c r="I13" s="215"/>
      <c r="J13" s="215"/>
      <c r="K13" s="216"/>
      <c r="L13" s="219" t="s">
        <v>5</v>
      </c>
      <c r="M13" s="220"/>
      <c r="N13" s="220"/>
      <c r="O13" s="220"/>
      <c r="P13" s="221"/>
      <c r="R13" s="38"/>
      <c r="S13" s="38"/>
    </row>
    <row r="14" spans="1:19" ht="12.75" customHeight="1">
      <c r="A14" s="224"/>
      <c r="B14" s="226"/>
      <c r="C14" s="226"/>
      <c r="D14" s="195"/>
      <c r="E14" s="218"/>
      <c r="F14" s="203" t="s">
        <v>56</v>
      </c>
      <c r="G14" s="206" t="s">
        <v>7</v>
      </c>
      <c r="H14" s="207"/>
      <c r="I14" s="222"/>
      <c r="J14" s="208" t="s">
        <v>57</v>
      </c>
      <c r="K14" s="208" t="s">
        <v>58</v>
      </c>
      <c r="L14" s="203" t="s">
        <v>68</v>
      </c>
      <c r="M14" s="206" t="s">
        <v>7</v>
      </c>
      <c r="N14" s="207"/>
      <c r="O14" s="207"/>
      <c r="P14" s="199" t="s">
        <v>66</v>
      </c>
      <c r="R14" s="38"/>
      <c r="S14" s="38"/>
    </row>
    <row r="15" spans="1:19" ht="15">
      <c r="A15" s="224"/>
      <c r="B15" s="226"/>
      <c r="C15" s="226"/>
      <c r="D15" s="195"/>
      <c r="E15" s="218"/>
      <c r="F15" s="204"/>
      <c r="G15" s="193" t="s">
        <v>9</v>
      </c>
      <c r="H15" s="193"/>
      <c r="I15" s="211" t="s">
        <v>10</v>
      </c>
      <c r="J15" s="209"/>
      <c r="K15" s="209"/>
      <c r="L15" s="204"/>
      <c r="M15" s="206" t="s">
        <v>9</v>
      </c>
      <c r="N15" s="207"/>
      <c r="O15" s="201" t="s">
        <v>10</v>
      </c>
      <c r="P15" s="195"/>
      <c r="R15" s="38"/>
      <c r="S15" s="38"/>
    </row>
    <row r="16" spans="1:24" ht="90.75" thickBot="1">
      <c r="A16" s="224"/>
      <c r="B16" s="226"/>
      <c r="C16" s="226"/>
      <c r="D16" s="195"/>
      <c r="E16" s="218"/>
      <c r="F16" s="205"/>
      <c r="G16" s="44" t="s">
        <v>43</v>
      </c>
      <c r="H16" s="44" t="s">
        <v>44</v>
      </c>
      <c r="I16" s="212"/>
      <c r="J16" s="210"/>
      <c r="K16" s="210"/>
      <c r="L16" s="205"/>
      <c r="M16" s="44" t="s">
        <v>67</v>
      </c>
      <c r="N16" s="44" t="s">
        <v>14</v>
      </c>
      <c r="O16" s="202"/>
      <c r="P16" s="200"/>
      <c r="R16" s="165" t="s">
        <v>101</v>
      </c>
      <c r="S16" s="165" t="s">
        <v>102</v>
      </c>
      <c r="T16" s="165" t="s">
        <v>103</v>
      </c>
      <c r="U16" s="165" t="s">
        <v>104</v>
      </c>
      <c r="V16" s="165" t="s">
        <v>105</v>
      </c>
      <c r="W16" s="5" t="s">
        <v>106</v>
      </c>
      <c r="X16" s="172" t="s">
        <v>107</v>
      </c>
    </row>
    <row r="17" spans="1:24" ht="15">
      <c r="A17" s="142"/>
      <c r="B17" s="10" t="s">
        <v>16</v>
      </c>
      <c r="C17" s="12" t="s">
        <v>17</v>
      </c>
      <c r="D17" s="12" t="s">
        <v>18</v>
      </c>
      <c r="E17" s="12" t="s">
        <v>19</v>
      </c>
      <c r="F17" s="143" t="s">
        <v>45</v>
      </c>
      <c r="G17" s="11" t="s">
        <v>21</v>
      </c>
      <c r="H17" s="11" t="s">
        <v>22</v>
      </c>
      <c r="I17" s="12" t="s">
        <v>23</v>
      </c>
      <c r="J17" s="11" t="s">
        <v>24</v>
      </c>
      <c r="K17" s="11" t="s">
        <v>25</v>
      </c>
      <c r="L17" s="11" t="s">
        <v>26</v>
      </c>
      <c r="M17" s="11" t="s">
        <v>27</v>
      </c>
      <c r="N17" s="11" t="s">
        <v>28</v>
      </c>
      <c r="O17" s="11" t="s">
        <v>29</v>
      </c>
      <c r="P17" s="47" t="s">
        <v>30</v>
      </c>
      <c r="R17" s="16"/>
      <c r="S17" s="9"/>
      <c r="T17" s="9"/>
      <c r="U17" s="9"/>
      <c r="V17" s="9"/>
      <c r="W17" s="16"/>
      <c r="X17" s="16"/>
    </row>
    <row r="18" spans="1:24" ht="15">
      <c r="A18" s="17" t="s">
        <v>137</v>
      </c>
      <c r="B18" s="18" t="s">
        <v>126</v>
      </c>
      <c r="C18" s="19" t="s">
        <v>127</v>
      </c>
      <c r="D18" s="103" t="s">
        <v>128</v>
      </c>
      <c r="E18" s="103" t="s">
        <v>129</v>
      </c>
      <c r="F18" s="58">
        <v>2000000</v>
      </c>
      <c r="G18" s="58">
        <v>100000</v>
      </c>
      <c r="H18" s="58"/>
      <c r="I18" s="58"/>
      <c r="J18" s="58">
        <v>2100000</v>
      </c>
      <c r="K18" s="58">
        <v>2100000</v>
      </c>
      <c r="L18" s="58">
        <v>3700</v>
      </c>
      <c r="M18" s="58">
        <v>200</v>
      </c>
      <c r="N18" s="58"/>
      <c r="O18" s="58"/>
      <c r="P18" s="60">
        <v>3900</v>
      </c>
      <c r="R18" s="54" t="str">
        <f>ELOLAP!$G$7</f>
        <v>R08</v>
      </c>
      <c r="S18" s="24">
        <f>ELOLAP!$H$7</f>
        <v>201301</v>
      </c>
      <c r="T18" s="25" t="str">
        <f>ELOLAP!$I$7</f>
        <v>00000000</v>
      </c>
      <c r="U18" s="32" t="str">
        <f>ELOLAP!$J$7</f>
        <v>20130201</v>
      </c>
      <c r="V18" s="9" t="s">
        <v>110</v>
      </c>
      <c r="W18" s="9" t="s">
        <v>168</v>
      </c>
      <c r="X18" s="9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R08,201301,00000000,20130201,E,BEFK1DE,@BEFK1DE0001,EHITK,R,DE,EUR,2000000,100000,,,2100000,2100000,3700,200,,,3900</v>
      </c>
    </row>
    <row r="19" spans="1:24" ht="15">
      <c r="A19" s="17" t="s">
        <v>138</v>
      </c>
      <c r="B19" s="18" t="s">
        <v>126</v>
      </c>
      <c r="C19" s="19" t="s">
        <v>127</v>
      </c>
      <c r="D19" s="103" t="s">
        <v>128</v>
      </c>
      <c r="E19" s="103" t="s">
        <v>135</v>
      </c>
      <c r="F19" s="58">
        <v>0</v>
      </c>
      <c r="G19" s="58">
        <v>300000</v>
      </c>
      <c r="H19" s="58">
        <v>200000</v>
      </c>
      <c r="I19" s="58"/>
      <c r="J19" s="58">
        <v>100000</v>
      </c>
      <c r="K19" s="58">
        <v>100000</v>
      </c>
      <c r="L19" s="58">
        <v>2380</v>
      </c>
      <c r="M19" s="58">
        <v>400</v>
      </c>
      <c r="N19" s="58"/>
      <c r="O19" s="58">
        <v>20</v>
      </c>
      <c r="P19" s="60">
        <v>2800</v>
      </c>
      <c r="R19" s="54" t="str">
        <f>ELOLAP!$G$7</f>
        <v>R08</v>
      </c>
      <c r="S19" s="24">
        <f>ELOLAP!$H$7</f>
        <v>201301</v>
      </c>
      <c r="T19" s="25" t="str">
        <f>ELOLAP!$I$7</f>
        <v>00000000</v>
      </c>
      <c r="U19" s="32" t="str">
        <f>ELOLAP!$J$7</f>
        <v>20130201</v>
      </c>
      <c r="V19" s="9" t="s">
        <v>110</v>
      </c>
      <c r="W19" s="9" t="s">
        <v>168</v>
      </c>
      <c r="X19" s="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R08,201301,00000000,20130201,E,BEFK1DE,@BEFK1DE0002,EHITK,R,DE,HUF,0,300000,200000,,100000,100000,2380,400,,20,2800</v>
      </c>
    </row>
    <row r="20" spans="1:24" ht="15">
      <c r="A20" s="17" t="s">
        <v>139</v>
      </c>
      <c r="B20" s="18" t="s">
        <v>126</v>
      </c>
      <c r="C20" s="19" t="s">
        <v>130</v>
      </c>
      <c r="D20" s="103" t="s">
        <v>131</v>
      </c>
      <c r="E20" s="103" t="s">
        <v>132</v>
      </c>
      <c r="F20" s="58">
        <v>230000</v>
      </c>
      <c r="G20" s="58"/>
      <c r="H20" s="58">
        <v>120000</v>
      </c>
      <c r="I20" s="58">
        <v>-10000</v>
      </c>
      <c r="J20" s="58">
        <v>100000</v>
      </c>
      <c r="K20" s="58">
        <v>100000</v>
      </c>
      <c r="L20" s="58">
        <v>550</v>
      </c>
      <c r="M20" s="58">
        <v>100</v>
      </c>
      <c r="N20" s="58"/>
      <c r="O20" s="58"/>
      <c r="P20" s="60">
        <v>650</v>
      </c>
      <c r="R20" s="54" t="str">
        <f>ELOLAP!$G$7</f>
        <v>R08</v>
      </c>
      <c r="S20" s="24">
        <f>ELOLAP!$H$7</f>
        <v>201301</v>
      </c>
      <c r="T20" s="25" t="str">
        <f>ELOLAP!$I$7</f>
        <v>00000000</v>
      </c>
      <c r="U20" s="32" t="str">
        <f>ELOLAP!$J$7</f>
        <v>20130201</v>
      </c>
      <c r="V20" s="9" t="s">
        <v>110</v>
      </c>
      <c r="W20" s="9" t="s">
        <v>168</v>
      </c>
      <c r="X20" s="9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R08,201301,00000000,20130201,E,BEFK1DE,@BEFK1DE0003,EHITK,H,PL,USD,230000,,120000,-10000,100000,100000,550,100,,,650</v>
      </c>
    </row>
    <row r="21" spans="1:24" ht="15">
      <c r="A21" s="17" t="s">
        <v>140</v>
      </c>
      <c r="B21" s="18" t="s">
        <v>133</v>
      </c>
      <c r="C21" s="19" t="s">
        <v>127</v>
      </c>
      <c r="D21" s="103" t="s">
        <v>128</v>
      </c>
      <c r="E21" s="103" t="s">
        <v>135</v>
      </c>
      <c r="F21" s="58">
        <v>780000</v>
      </c>
      <c r="G21" s="58">
        <v>220000</v>
      </c>
      <c r="H21" s="58"/>
      <c r="I21" s="58"/>
      <c r="J21" s="58">
        <v>1000000</v>
      </c>
      <c r="K21" s="58">
        <v>1000000</v>
      </c>
      <c r="L21" s="58">
        <v>230000</v>
      </c>
      <c r="M21" s="58">
        <v>30000</v>
      </c>
      <c r="N21" s="58">
        <v>60000</v>
      </c>
      <c r="O21" s="58"/>
      <c r="P21" s="60">
        <v>200000</v>
      </c>
      <c r="R21" s="54" t="str">
        <f>ELOLAP!$G$7</f>
        <v>R08</v>
      </c>
      <c r="S21" s="24">
        <f>ELOLAP!$H$7</f>
        <v>201301</v>
      </c>
      <c r="T21" s="25" t="str">
        <f>ELOLAP!$I$7</f>
        <v>00000000</v>
      </c>
      <c r="U21" s="32" t="str">
        <f>ELOLAP!$J$7</f>
        <v>20130201</v>
      </c>
      <c r="V21" s="9" t="s">
        <v>110</v>
      </c>
      <c r="W21" s="9" t="s">
        <v>168</v>
      </c>
      <c r="X21" s="9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R08,201301,00000000,20130201,E,BEFK1DE,@BEFK1DE0004,REPOK,R,DE,HUF,780000,220000,,,1000000,1000000,230000,30000,60000,,200000</v>
      </c>
    </row>
    <row r="22" spans="1:24" ht="15">
      <c r="A22" s="17" t="s">
        <v>141</v>
      </c>
      <c r="B22" s="18" t="s">
        <v>133</v>
      </c>
      <c r="C22" s="19" t="s">
        <v>130</v>
      </c>
      <c r="D22" s="103" t="s">
        <v>131</v>
      </c>
      <c r="E22" s="103" t="s">
        <v>135</v>
      </c>
      <c r="F22" s="58">
        <v>4500000</v>
      </c>
      <c r="G22" s="58"/>
      <c r="H22" s="58">
        <v>1500000</v>
      </c>
      <c r="I22" s="58"/>
      <c r="J22" s="58">
        <v>3000000</v>
      </c>
      <c r="K22" s="58">
        <v>3000000</v>
      </c>
      <c r="L22" s="58">
        <v>40000</v>
      </c>
      <c r="M22" s="58">
        <v>0</v>
      </c>
      <c r="N22" s="58"/>
      <c r="O22" s="58"/>
      <c r="P22" s="60">
        <v>40000</v>
      </c>
      <c r="R22" s="54" t="str">
        <f>ELOLAP!$G$7</f>
        <v>R08</v>
      </c>
      <c r="S22" s="24">
        <f>ELOLAP!$H$7</f>
        <v>201301</v>
      </c>
      <c r="T22" s="25" t="str">
        <f>ELOLAP!$I$7</f>
        <v>00000000</v>
      </c>
      <c r="U22" s="32" t="str">
        <f>ELOLAP!$J$7</f>
        <v>20130201</v>
      </c>
      <c r="V22" s="9" t="s">
        <v>110</v>
      </c>
      <c r="W22" s="9" t="s">
        <v>168</v>
      </c>
      <c r="X22" s="9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R08,201301,00000000,20130201,E,BEFK1DE,@BEFK1DE0005,REPOK,H,PL,HUF,4500000,,1500000,,3000000,3000000,40000,0,,,40000</v>
      </c>
    </row>
    <row r="23" spans="1:21" ht="15">
      <c r="A23" s="17" t="s">
        <v>142</v>
      </c>
      <c r="B23" s="18" t="s">
        <v>136</v>
      </c>
      <c r="C23" s="29" t="s">
        <v>130</v>
      </c>
      <c r="D23" s="103" t="s">
        <v>134</v>
      </c>
      <c r="E23" s="103" t="s">
        <v>129</v>
      </c>
      <c r="F23" s="58">
        <v>12000</v>
      </c>
      <c r="G23" s="58"/>
      <c r="H23" s="58">
        <v>10000</v>
      </c>
      <c r="I23" s="58"/>
      <c r="J23" s="58">
        <v>2000</v>
      </c>
      <c r="K23" s="58">
        <v>2000</v>
      </c>
      <c r="L23" s="58"/>
      <c r="M23" s="58"/>
      <c r="N23" s="58"/>
      <c r="O23" s="58"/>
      <c r="P23" s="60"/>
      <c r="R23" s="38"/>
      <c r="S23" s="9"/>
      <c r="T23" s="32"/>
      <c r="U23" s="9"/>
    </row>
    <row r="24" spans="1:21" ht="15">
      <c r="A24" s="144" t="s">
        <v>35</v>
      </c>
      <c r="B24" s="102"/>
      <c r="C24" s="103"/>
      <c r="D24" s="103"/>
      <c r="E24" s="103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60"/>
      <c r="R24" s="38"/>
      <c r="S24" s="9"/>
      <c r="T24" s="32"/>
      <c r="U24" s="9"/>
    </row>
    <row r="25" spans="1:16" ht="15.75" thickBot="1">
      <c r="A25" s="145" t="s">
        <v>36</v>
      </c>
      <c r="B25" s="146"/>
      <c r="C25" s="147"/>
      <c r="D25" s="147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</row>
    <row r="26" spans="1:5" ht="15">
      <c r="A26" s="72"/>
      <c r="B26" s="72"/>
      <c r="C26" s="169"/>
      <c r="D26" s="169"/>
      <c r="E26" s="169"/>
    </row>
    <row r="27" spans="1:5" ht="15">
      <c r="A27" s="72"/>
      <c r="B27" s="72"/>
      <c r="C27" s="169"/>
      <c r="D27" s="169"/>
      <c r="E27" s="169"/>
    </row>
  </sheetData>
  <sheetProtection/>
  <mergeCells count="21">
    <mergeCell ref="L13:P13"/>
    <mergeCell ref="G14:I14"/>
    <mergeCell ref="A13:A16"/>
    <mergeCell ref="B13:B16"/>
    <mergeCell ref="C13:C16"/>
    <mergeCell ref="J14:J16"/>
    <mergeCell ref="I15:I16"/>
    <mergeCell ref="B6:F6"/>
    <mergeCell ref="A7:H7"/>
    <mergeCell ref="F13:K13"/>
    <mergeCell ref="E13:E16"/>
    <mergeCell ref="G15:H15"/>
    <mergeCell ref="D13:D16"/>
    <mergeCell ref="A12:D12"/>
    <mergeCell ref="P14:P16"/>
    <mergeCell ref="O15:O16"/>
    <mergeCell ref="L14:L16"/>
    <mergeCell ref="M15:N15"/>
    <mergeCell ref="M14:O14"/>
    <mergeCell ref="K14:K16"/>
    <mergeCell ref="F14:F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7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58" customWidth="1"/>
    <col min="4" max="4" width="13.140625" style="158" customWidth="1"/>
    <col min="5" max="5" width="10.140625" style="158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3.00390625" style="1" customWidth="1"/>
    <col min="17" max="17" width="9.140625" style="1" customWidth="1"/>
    <col min="18" max="23" width="9.140625" style="158" customWidth="1"/>
    <col min="24" max="24" width="119.8515625" style="1" bestFit="1" customWidth="1"/>
    <col min="25" max="16384" width="9.140625" style="1" customWidth="1"/>
  </cols>
  <sheetData>
    <row r="1" ht="15"/>
    <row r="2" ht="15"/>
    <row r="3" ht="15"/>
    <row r="4" ht="15"/>
    <row r="5" ht="15"/>
    <row r="6" spans="2:23" s="2" customFormat="1" ht="12.75" customHeight="1">
      <c r="B6" s="213" t="s">
        <v>91</v>
      </c>
      <c r="C6" s="213"/>
      <c r="D6" s="213"/>
      <c r="E6" s="213"/>
      <c r="F6" s="213"/>
      <c r="R6" s="3"/>
      <c r="S6" s="3"/>
      <c r="T6" s="3"/>
      <c r="U6" s="3"/>
      <c r="V6" s="3"/>
      <c r="W6" s="3"/>
    </row>
    <row r="7" spans="1:23" s="2" customFormat="1" ht="18">
      <c r="A7" s="213" t="s">
        <v>92</v>
      </c>
      <c r="B7" s="213"/>
      <c r="C7" s="213"/>
      <c r="D7" s="213"/>
      <c r="E7" s="213"/>
      <c r="F7" s="213"/>
      <c r="G7" s="213"/>
      <c r="R7" s="3"/>
      <c r="S7" s="3"/>
      <c r="T7" s="3"/>
      <c r="U7" s="3"/>
      <c r="V7" s="3"/>
      <c r="W7" s="3"/>
    </row>
    <row r="8" spans="1:23" s="2" customFormat="1" ht="18">
      <c r="A8" s="3"/>
      <c r="B8" s="3"/>
      <c r="C8" s="3"/>
      <c r="D8" s="3"/>
      <c r="E8" s="3"/>
      <c r="F8" s="3"/>
      <c r="G8" s="3"/>
      <c r="R8" s="3"/>
      <c r="S8" s="3"/>
      <c r="T8" s="3"/>
      <c r="U8" s="3"/>
      <c r="V8" s="3"/>
      <c r="W8" s="3"/>
    </row>
    <row r="9" spans="1:5" ht="15">
      <c r="A9" s="37"/>
      <c r="B9" s="72"/>
      <c r="C9" s="169"/>
      <c r="D9" s="169"/>
      <c r="E9" s="169"/>
    </row>
    <row r="10" ht="15">
      <c r="A10" s="4" t="s">
        <v>78</v>
      </c>
    </row>
    <row r="11" ht="15.75" thickBot="1">
      <c r="A11" s="5" t="s">
        <v>88</v>
      </c>
    </row>
    <row r="12" spans="1:16" ht="15.75" thickBot="1">
      <c r="A12" s="196" t="s">
        <v>72</v>
      </c>
      <c r="B12" s="197"/>
      <c r="C12" s="197"/>
      <c r="D12" s="197"/>
      <c r="E12" s="198"/>
      <c r="F12" s="77"/>
      <c r="G12" s="77"/>
      <c r="H12" s="77"/>
      <c r="I12" s="77"/>
      <c r="J12" s="77"/>
      <c r="K12" s="77"/>
      <c r="L12" s="39"/>
      <c r="M12" s="39"/>
      <c r="O12" s="39"/>
      <c r="P12" s="39"/>
    </row>
    <row r="13" spans="1:16" ht="15">
      <c r="A13" s="223" t="s">
        <v>0</v>
      </c>
      <c r="B13" s="225" t="s">
        <v>46</v>
      </c>
      <c r="C13" s="225" t="s">
        <v>34</v>
      </c>
      <c r="D13" s="194" t="s">
        <v>89</v>
      </c>
      <c r="E13" s="229" t="s">
        <v>93</v>
      </c>
      <c r="F13" s="214" t="s">
        <v>42</v>
      </c>
      <c r="G13" s="215"/>
      <c r="H13" s="215"/>
      <c r="I13" s="215"/>
      <c r="J13" s="216"/>
      <c r="K13" s="219" t="s">
        <v>5</v>
      </c>
      <c r="L13" s="220"/>
      <c r="M13" s="220"/>
      <c r="N13" s="220"/>
      <c r="O13" s="220"/>
      <c r="P13" s="221"/>
    </row>
    <row r="14" spans="1:16" ht="12.75" customHeight="1">
      <c r="A14" s="224"/>
      <c r="B14" s="226"/>
      <c r="C14" s="226"/>
      <c r="D14" s="195"/>
      <c r="E14" s="209"/>
      <c r="F14" s="203" t="s">
        <v>56</v>
      </c>
      <c r="G14" s="206" t="s">
        <v>7</v>
      </c>
      <c r="H14" s="222"/>
      <c r="I14" s="208" t="s">
        <v>57</v>
      </c>
      <c r="J14" s="208" t="s">
        <v>58</v>
      </c>
      <c r="K14" s="203" t="s">
        <v>68</v>
      </c>
      <c r="L14" s="206" t="s">
        <v>7</v>
      </c>
      <c r="M14" s="207"/>
      <c r="N14" s="207"/>
      <c r="O14" s="222"/>
      <c r="P14" s="199" t="s">
        <v>66</v>
      </c>
    </row>
    <row r="15" spans="1:16" ht="12.75" customHeight="1">
      <c r="A15" s="224"/>
      <c r="B15" s="226"/>
      <c r="C15" s="226"/>
      <c r="D15" s="195"/>
      <c r="E15" s="209"/>
      <c r="F15" s="204"/>
      <c r="G15" s="227" t="s">
        <v>9</v>
      </c>
      <c r="H15" s="211" t="s">
        <v>10</v>
      </c>
      <c r="I15" s="209"/>
      <c r="J15" s="209"/>
      <c r="K15" s="204"/>
      <c r="L15" s="206" t="s">
        <v>9</v>
      </c>
      <c r="M15" s="207"/>
      <c r="N15" s="222"/>
      <c r="O15" s="201" t="s">
        <v>10</v>
      </c>
      <c r="P15" s="195"/>
    </row>
    <row r="16" spans="1:24" ht="105.75" thickBot="1">
      <c r="A16" s="224"/>
      <c r="B16" s="226"/>
      <c r="C16" s="226"/>
      <c r="D16" s="195"/>
      <c r="E16" s="209"/>
      <c r="F16" s="204"/>
      <c r="G16" s="228"/>
      <c r="H16" s="212"/>
      <c r="I16" s="209"/>
      <c r="J16" s="209"/>
      <c r="K16" s="205"/>
      <c r="L16" s="44" t="s">
        <v>67</v>
      </c>
      <c r="M16" s="44" t="s">
        <v>14</v>
      </c>
      <c r="N16" s="44" t="s">
        <v>15</v>
      </c>
      <c r="O16" s="202"/>
      <c r="P16" s="200"/>
      <c r="R16" s="163" t="s">
        <v>101</v>
      </c>
      <c r="S16" s="163" t="s">
        <v>102</v>
      </c>
      <c r="T16" s="163" t="s">
        <v>103</v>
      </c>
      <c r="U16" s="163" t="s">
        <v>104</v>
      </c>
      <c r="V16" s="163" t="s">
        <v>105</v>
      </c>
      <c r="W16" s="164" t="s">
        <v>106</v>
      </c>
      <c r="X16" s="164" t="s">
        <v>107</v>
      </c>
    </row>
    <row r="17" spans="1:24" ht="15">
      <c r="A17" s="78"/>
      <c r="B17" s="129" t="s">
        <v>16</v>
      </c>
      <c r="C17" s="12" t="s">
        <v>17</v>
      </c>
      <c r="D17" s="12" t="s">
        <v>18</v>
      </c>
      <c r="E17" s="12" t="s">
        <v>19</v>
      </c>
      <c r="F17" s="12" t="s">
        <v>45</v>
      </c>
      <c r="G17" s="79" t="s">
        <v>21</v>
      </c>
      <c r="H17" s="12" t="s">
        <v>22</v>
      </c>
      <c r="I17" s="12" t="s">
        <v>23</v>
      </c>
      <c r="J17" s="12" t="s">
        <v>40</v>
      </c>
      <c r="K17" s="12" t="s">
        <v>25</v>
      </c>
      <c r="L17" s="12" t="s">
        <v>26</v>
      </c>
      <c r="M17" s="12" t="s">
        <v>27</v>
      </c>
      <c r="N17" s="12" t="s">
        <v>28</v>
      </c>
      <c r="O17" s="14" t="s">
        <v>29</v>
      </c>
      <c r="P17" s="15" t="s">
        <v>30</v>
      </c>
      <c r="R17" s="16"/>
      <c r="S17" s="16"/>
      <c r="T17" s="16"/>
      <c r="U17" s="16"/>
      <c r="V17" s="16"/>
      <c r="W17" s="16"/>
      <c r="X17" s="16"/>
    </row>
    <row r="18" spans="1:24" ht="15">
      <c r="A18" s="17" t="s">
        <v>137</v>
      </c>
      <c r="B18" s="26" t="s">
        <v>143</v>
      </c>
      <c r="C18" s="81"/>
      <c r="D18" s="27" t="s">
        <v>134</v>
      </c>
      <c r="E18" s="29" t="s">
        <v>135</v>
      </c>
      <c r="F18" s="58">
        <v>4300000</v>
      </c>
      <c r="G18" s="133">
        <v>-300000</v>
      </c>
      <c r="H18" s="58"/>
      <c r="I18" s="58">
        <v>4000000</v>
      </c>
      <c r="J18" s="58">
        <v>4000000</v>
      </c>
      <c r="K18" s="85"/>
      <c r="L18" s="85"/>
      <c r="M18" s="58">
        <v>20000</v>
      </c>
      <c r="N18" s="58"/>
      <c r="O18" s="86"/>
      <c r="P18" s="134"/>
      <c r="R18" s="166" t="str">
        <f>ELOLAP!$G$7</f>
        <v>R08</v>
      </c>
      <c r="S18" s="167">
        <f>ELOLAP!$H$7</f>
        <v>201301</v>
      </c>
      <c r="T18" s="168" t="str">
        <f>ELOLAP!$I$7</f>
        <v>00000000</v>
      </c>
      <c r="U18" s="162" t="str">
        <f>ELOLAP!$J$7</f>
        <v>20130201</v>
      </c>
      <c r="V18" s="16" t="s">
        <v>110</v>
      </c>
      <c r="W18" s="16" t="s">
        <v>169</v>
      </c>
      <c r="X18" s="9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R08,201301,00000000,20130201,E,BEFK2DE,@BEFK2DE0001,BFSZLAK,,US,HUF,4300000,-300000,,4000000,4000000,,,20000,,,</v>
      </c>
    </row>
    <row r="19" spans="1:24" ht="15">
      <c r="A19" s="17" t="s">
        <v>138</v>
      </c>
      <c r="B19" s="26" t="s">
        <v>143</v>
      </c>
      <c r="C19" s="81"/>
      <c r="D19" s="27" t="s">
        <v>128</v>
      </c>
      <c r="E19" s="29" t="s">
        <v>129</v>
      </c>
      <c r="F19" s="58">
        <v>210000</v>
      </c>
      <c r="G19" s="133"/>
      <c r="H19" s="58">
        <v>-10000</v>
      </c>
      <c r="I19" s="58">
        <v>200000</v>
      </c>
      <c r="J19" s="58">
        <v>200000</v>
      </c>
      <c r="K19" s="85"/>
      <c r="L19" s="85"/>
      <c r="M19" s="58">
        <v>1000</v>
      </c>
      <c r="N19" s="58"/>
      <c r="O19" s="86"/>
      <c r="P19" s="134"/>
      <c r="R19" s="166" t="str">
        <f>ELOLAP!$G$7</f>
        <v>R08</v>
      </c>
      <c r="S19" s="167">
        <f>ELOLAP!$H$7</f>
        <v>201301</v>
      </c>
      <c r="T19" s="168" t="str">
        <f>ELOLAP!$I$7</f>
        <v>00000000</v>
      </c>
      <c r="U19" s="162" t="str">
        <f>ELOLAP!$J$7</f>
        <v>20130201</v>
      </c>
      <c r="V19" s="16" t="s">
        <v>110</v>
      </c>
      <c r="W19" s="16" t="s">
        <v>169</v>
      </c>
      <c r="X19" s="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R08,201301,00000000,20130201,E,BEFK2DE,@BEFK2DE0002,BFSZLAK,,DE,EUR,210000,,-10000,200000,200000,,,1000,,,</v>
      </c>
    </row>
    <row r="20" spans="1:24" ht="15">
      <c r="A20" s="17" t="s">
        <v>139</v>
      </c>
      <c r="B20" s="26" t="s">
        <v>144</v>
      </c>
      <c r="C20" s="81"/>
      <c r="D20" s="27" t="s">
        <v>134</v>
      </c>
      <c r="E20" s="29" t="s">
        <v>132</v>
      </c>
      <c r="F20" s="58">
        <v>-12000000</v>
      </c>
      <c r="G20" s="133">
        <v>-3000000</v>
      </c>
      <c r="H20" s="58"/>
      <c r="I20" s="58">
        <v>-15000000</v>
      </c>
      <c r="J20" s="58">
        <v>-15000000</v>
      </c>
      <c r="K20" s="85"/>
      <c r="L20" s="85"/>
      <c r="M20" s="58"/>
      <c r="N20" s="58">
        <v>-300000</v>
      </c>
      <c r="O20" s="86"/>
      <c r="P20" s="134"/>
      <c r="R20" s="166" t="str">
        <f>ELOLAP!$G$7</f>
        <v>R08</v>
      </c>
      <c r="S20" s="167">
        <f>ELOLAP!$H$7</f>
        <v>201301</v>
      </c>
      <c r="T20" s="168" t="str">
        <f>ELOLAP!$I$7</f>
        <v>00000000</v>
      </c>
      <c r="U20" s="162" t="str">
        <f>ELOLAP!$J$7</f>
        <v>20130201</v>
      </c>
      <c r="V20" s="16" t="s">
        <v>110</v>
      </c>
      <c r="W20" s="16" t="s">
        <v>169</v>
      </c>
      <c r="X20" s="9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R08,201301,00000000,20130201,E,BEFK2DE,@BEFK2DE0003,NBFSZLAK,,US,USD,-12000000,-3000000,,-15000000,-15000000,,,,-300000,,</v>
      </c>
    </row>
    <row r="21" spans="1:24" ht="15">
      <c r="A21" s="17" t="s">
        <v>140</v>
      </c>
      <c r="B21" s="26" t="s">
        <v>145</v>
      </c>
      <c r="C21" s="27" t="s">
        <v>127</v>
      </c>
      <c r="D21" s="27" t="s">
        <v>134</v>
      </c>
      <c r="E21" s="29" t="s">
        <v>132</v>
      </c>
      <c r="F21" s="58">
        <v>0</v>
      </c>
      <c r="G21" s="133">
        <v>20000000</v>
      </c>
      <c r="H21" s="58"/>
      <c r="I21" s="58">
        <v>20000000</v>
      </c>
      <c r="J21" s="58">
        <v>20000000</v>
      </c>
      <c r="K21" s="58">
        <v>0</v>
      </c>
      <c r="L21" s="58">
        <v>20000</v>
      </c>
      <c r="M21" s="58">
        <v>10000</v>
      </c>
      <c r="N21" s="86"/>
      <c r="O21" s="58"/>
      <c r="P21" s="60">
        <v>10000</v>
      </c>
      <c r="R21" s="166" t="str">
        <f>ELOLAP!$G$7</f>
        <v>R08</v>
      </c>
      <c r="S21" s="167">
        <f>ELOLAP!$H$7</f>
        <v>201301</v>
      </c>
      <c r="T21" s="168" t="str">
        <f>ELOLAP!$I$7</f>
        <v>00000000</v>
      </c>
      <c r="U21" s="162" t="str">
        <f>ELOLAP!$J$7</f>
        <v>20130201</v>
      </c>
      <c r="V21" s="16" t="s">
        <v>110</v>
      </c>
      <c r="W21" s="16" t="s">
        <v>169</v>
      </c>
      <c r="X21" s="9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R08,201301,00000000,20130201,E,BEFK2DE,@BEFK2DE0004,LBETK,R,US,USD,0,20000000,,20000000,20000000,0,20000,10000,,,10000</v>
      </c>
    </row>
    <row r="22" spans="1:24" ht="15">
      <c r="A22" s="17" t="s">
        <v>141</v>
      </c>
      <c r="B22" s="26" t="s">
        <v>145</v>
      </c>
      <c r="C22" s="27" t="s">
        <v>130</v>
      </c>
      <c r="D22" s="27" t="s">
        <v>131</v>
      </c>
      <c r="E22" s="29" t="s">
        <v>132</v>
      </c>
      <c r="F22" s="58">
        <v>3200000</v>
      </c>
      <c r="G22" s="133">
        <v>-3200000</v>
      </c>
      <c r="H22" s="58"/>
      <c r="I22" s="58">
        <v>0</v>
      </c>
      <c r="J22" s="58">
        <v>0</v>
      </c>
      <c r="K22" s="58">
        <v>300000</v>
      </c>
      <c r="L22" s="58">
        <v>10000</v>
      </c>
      <c r="M22" s="58">
        <v>310000</v>
      </c>
      <c r="N22" s="86"/>
      <c r="O22" s="58"/>
      <c r="P22" s="60">
        <v>0</v>
      </c>
      <c r="R22" s="166" t="str">
        <f>ELOLAP!$G$7</f>
        <v>R08</v>
      </c>
      <c r="S22" s="167">
        <f>ELOLAP!$H$7</f>
        <v>201301</v>
      </c>
      <c r="T22" s="168" t="str">
        <f>ELOLAP!$I$7</f>
        <v>00000000</v>
      </c>
      <c r="U22" s="162" t="str">
        <f>ELOLAP!$J$7</f>
        <v>20130201</v>
      </c>
      <c r="V22" s="16" t="s">
        <v>110</v>
      </c>
      <c r="W22" s="16" t="s">
        <v>169</v>
      </c>
      <c r="X22" s="9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R08,201301,00000000,20130201,E,BEFK2DE,@BEFK2DE0005,LBETK,H,PL,USD,3200000,-3200000,,0,0,300000,10000,310000,,,0</v>
      </c>
    </row>
    <row r="23" spans="1:20" ht="15">
      <c r="A23" s="17" t="s">
        <v>142</v>
      </c>
      <c r="B23" s="130"/>
      <c r="C23" s="27"/>
      <c r="D23" s="27"/>
      <c r="E23" s="29"/>
      <c r="F23" s="63"/>
      <c r="G23" s="135"/>
      <c r="H23" s="63"/>
      <c r="I23" s="63"/>
      <c r="J23" s="63"/>
      <c r="K23" s="63"/>
      <c r="L23" s="63"/>
      <c r="M23" s="63"/>
      <c r="N23" s="63"/>
      <c r="O23" s="63"/>
      <c r="P23" s="75"/>
      <c r="S23" s="16"/>
      <c r="T23" s="162"/>
    </row>
    <row r="24" spans="1:20" ht="15.75" thickBot="1">
      <c r="A24" s="136" t="s">
        <v>36</v>
      </c>
      <c r="B24" s="132"/>
      <c r="C24" s="137"/>
      <c r="D24" s="137"/>
      <c r="E24" s="67"/>
      <c r="F24" s="138"/>
      <c r="G24" s="139"/>
      <c r="H24" s="138"/>
      <c r="I24" s="138"/>
      <c r="J24" s="138"/>
      <c r="K24" s="138"/>
      <c r="L24" s="138"/>
      <c r="M24" s="138"/>
      <c r="N24" s="138"/>
      <c r="O24" s="138"/>
      <c r="P24" s="140"/>
      <c r="S24" s="16"/>
      <c r="T24" s="162"/>
    </row>
    <row r="25" ht="15">
      <c r="A25" s="72"/>
    </row>
    <row r="26" ht="15">
      <c r="A26" s="72"/>
    </row>
    <row r="27" ht="15">
      <c r="A27" s="72"/>
    </row>
  </sheetData>
  <sheetProtection/>
  <mergeCells count="21">
    <mergeCell ref="F14:F16"/>
    <mergeCell ref="D13:D16"/>
    <mergeCell ref="L14:O14"/>
    <mergeCell ref="F13:J13"/>
    <mergeCell ref="K13:P13"/>
    <mergeCell ref="P14:P16"/>
    <mergeCell ref="L15:N15"/>
    <mergeCell ref="O15:O16"/>
    <mergeCell ref="G14:H14"/>
    <mergeCell ref="K14:K16"/>
    <mergeCell ref="H15:H16"/>
    <mergeCell ref="G15:G16"/>
    <mergeCell ref="C13:C16"/>
    <mergeCell ref="J14:J16"/>
    <mergeCell ref="E13:E16"/>
    <mergeCell ref="I14:I16"/>
    <mergeCell ref="B6:F6"/>
    <mergeCell ref="A7:G7"/>
    <mergeCell ref="A12:E12"/>
    <mergeCell ref="A13:A16"/>
    <mergeCell ref="B13:B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4"/>
  <sheetViews>
    <sheetView zoomScalePageLayoutView="0" workbookViewId="0" topLeftCell="A10">
      <selection activeCell="I37" sqref="I3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58" customWidth="1"/>
    <col min="5" max="5" width="10.140625" style="158" customWidth="1"/>
    <col min="6" max="6" width="11.00390625" style="1" customWidth="1"/>
    <col min="7" max="7" width="12.421875" style="1" customWidth="1"/>
    <col min="8" max="8" width="9.7109375" style="1" customWidth="1"/>
    <col min="9" max="9" width="11.57421875" style="1" customWidth="1"/>
    <col min="10" max="10" width="10.8515625" style="1" customWidth="1"/>
    <col min="11" max="11" width="10.7109375" style="1" customWidth="1"/>
    <col min="12" max="12" width="10.00390625" style="158" customWidth="1"/>
    <col min="13" max="13" width="9.8515625" style="158" customWidth="1"/>
    <col min="14" max="14" width="9.7109375" style="158" customWidth="1"/>
    <col min="15" max="16" width="9.140625" style="158" customWidth="1"/>
    <col min="17" max="17" width="10.8515625" style="158" customWidth="1"/>
    <col min="18" max="18" width="103.140625" style="1" bestFit="1" customWidth="1"/>
    <col min="19" max="16384" width="9.140625" style="1" customWidth="1"/>
  </cols>
  <sheetData>
    <row r="1" ht="15"/>
    <row r="2" ht="15"/>
    <row r="3" ht="15"/>
    <row r="4" ht="15"/>
    <row r="5" ht="15"/>
    <row r="6" spans="2:17" s="2" customFormat="1" ht="12.75" customHeight="1">
      <c r="B6" s="213" t="s">
        <v>91</v>
      </c>
      <c r="C6" s="213"/>
      <c r="D6" s="213"/>
      <c r="E6" s="213"/>
      <c r="F6" s="213"/>
      <c r="L6" s="3"/>
      <c r="M6" s="3"/>
      <c r="N6" s="3"/>
      <c r="O6" s="3"/>
      <c r="P6" s="3"/>
      <c r="Q6" s="3"/>
    </row>
    <row r="7" spans="1:17" s="2" customFormat="1" ht="18">
      <c r="A7" s="213" t="s">
        <v>92</v>
      </c>
      <c r="B7" s="213"/>
      <c r="C7" s="213"/>
      <c r="D7" s="213"/>
      <c r="E7" s="213"/>
      <c r="F7" s="213"/>
      <c r="G7" s="213"/>
      <c r="H7" s="213"/>
      <c r="L7" s="3"/>
      <c r="M7" s="3"/>
      <c r="N7" s="3"/>
      <c r="O7" s="3"/>
      <c r="P7" s="3"/>
      <c r="Q7" s="3"/>
    </row>
    <row r="8" ht="15">
      <c r="A8" s="37"/>
    </row>
    <row r="9" ht="15"/>
    <row r="10" ht="15">
      <c r="A10" s="4" t="s">
        <v>79</v>
      </c>
    </row>
    <row r="11" ht="15.75" thickBot="1">
      <c r="A11" s="5" t="s">
        <v>88</v>
      </c>
    </row>
    <row r="12" spans="1:9" ht="15.75" thickBot="1">
      <c r="A12" s="196" t="s">
        <v>73</v>
      </c>
      <c r="B12" s="197"/>
      <c r="C12" s="197"/>
      <c r="D12" s="197"/>
      <c r="E12" s="198"/>
      <c r="F12" s="74"/>
      <c r="H12" s="5"/>
      <c r="I12" s="74"/>
    </row>
    <row r="13" spans="1:10" ht="13.5" customHeight="1" thickBot="1">
      <c r="A13" s="223" t="s">
        <v>0</v>
      </c>
      <c r="B13" s="225" t="s">
        <v>46</v>
      </c>
      <c r="C13" s="225" t="s">
        <v>70</v>
      </c>
      <c r="D13" s="194" t="s">
        <v>89</v>
      </c>
      <c r="E13" s="194" t="s">
        <v>93</v>
      </c>
      <c r="F13" s="231" t="s">
        <v>42</v>
      </c>
      <c r="G13" s="232"/>
      <c r="H13" s="232"/>
      <c r="I13" s="232"/>
      <c r="J13" s="233"/>
    </row>
    <row r="14" spans="1:10" ht="12.75" customHeight="1">
      <c r="A14" s="224"/>
      <c r="B14" s="226"/>
      <c r="C14" s="226"/>
      <c r="D14" s="195"/>
      <c r="E14" s="195"/>
      <c r="F14" s="203" t="s">
        <v>56</v>
      </c>
      <c r="G14" s="206" t="s">
        <v>7</v>
      </c>
      <c r="H14" s="222"/>
      <c r="I14" s="208" t="s">
        <v>57</v>
      </c>
      <c r="J14" s="194" t="s">
        <v>58</v>
      </c>
    </row>
    <row r="15" spans="1:10" ht="12.75" customHeight="1">
      <c r="A15" s="224"/>
      <c r="B15" s="226"/>
      <c r="C15" s="226"/>
      <c r="D15" s="195"/>
      <c r="E15" s="195"/>
      <c r="F15" s="204"/>
      <c r="G15" s="201" t="s">
        <v>9</v>
      </c>
      <c r="H15" s="201" t="s">
        <v>10</v>
      </c>
      <c r="I15" s="209"/>
      <c r="J15" s="195"/>
    </row>
    <row r="16" spans="1:18" ht="72.75" customHeight="1" thickBot="1">
      <c r="A16" s="224"/>
      <c r="B16" s="226"/>
      <c r="C16" s="226"/>
      <c r="D16" s="195"/>
      <c r="E16" s="195"/>
      <c r="F16" s="204"/>
      <c r="G16" s="202"/>
      <c r="H16" s="230"/>
      <c r="I16" s="209"/>
      <c r="J16" s="195"/>
      <c r="L16" s="163" t="s">
        <v>101</v>
      </c>
      <c r="M16" s="163" t="s">
        <v>102</v>
      </c>
      <c r="N16" s="163" t="s">
        <v>103</v>
      </c>
      <c r="O16" s="163" t="s">
        <v>104</v>
      </c>
      <c r="P16" s="163" t="s">
        <v>105</v>
      </c>
      <c r="Q16" s="164" t="s">
        <v>106</v>
      </c>
      <c r="R16" s="164" t="s">
        <v>107</v>
      </c>
    </row>
    <row r="17" spans="1:18" ht="15">
      <c r="A17" s="116"/>
      <c r="B17" s="129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1" t="s">
        <v>21</v>
      </c>
      <c r="H17" s="11" t="s">
        <v>22</v>
      </c>
      <c r="I17" s="12" t="s">
        <v>23</v>
      </c>
      <c r="J17" s="47" t="s">
        <v>69</v>
      </c>
      <c r="L17" s="16"/>
      <c r="M17" s="16"/>
      <c r="N17" s="16"/>
      <c r="O17" s="16"/>
      <c r="P17" s="16"/>
      <c r="Q17" s="16"/>
      <c r="R17" s="16"/>
    </row>
    <row r="18" spans="1:18" ht="15">
      <c r="A18" s="17" t="s">
        <v>137</v>
      </c>
      <c r="B18" s="114" t="s">
        <v>136</v>
      </c>
      <c r="C18" s="27" t="s">
        <v>127</v>
      </c>
      <c r="D18" s="27" t="s">
        <v>128</v>
      </c>
      <c r="E18" s="29" t="s">
        <v>129</v>
      </c>
      <c r="F18" s="63">
        <v>70000</v>
      </c>
      <c r="G18" s="63"/>
      <c r="H18" s="63">
        <v>-40000</v>
      </c>
      <c r="I18" s="63">
        <v>30000</v>
      </c>
      <c r="J18" s="63">
        <v>20000</v>
      </c>
      <c r="L18" s="166" t="str">
        <f>ELOLAP!$G$7</f>
        <v>R08</v>
      </c>
      <c r="M18" s="167">
        <f>ELOLAP!$H$7</f>
        <v>201301</v>
      </c>
      <c r="N18" s="168" t="str">
        <f>ELOLAP!$I$7</f>
        <v>00000000</v>
      </c>
      <c r="O18" s="162" t="str">
        <f>ELOLAP!$J$7</f>
        <v>20130201</v>
      </c>
      <c r="P18" s="16" t="s">
        <v>110</v>
      </c>
      <c r="Q18" s="16" t="s">
        <v>170</v>
      </c>
      <c r="R18" s="9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R08,201301,00000000,20130201,E,BEFK3DE,@BEFK3DE0001,KERHITK,R,DE,EUR,70000,,-40000,30000,20000</v>
      </c>
    </row>
    <row r="19" spans="1:18" ht="15">
      <c r="A19" s="17" t="s">
        <v>138</v>
      </c>
      <c r="B19" s="114" t="s">
        <v>136</v>
      </c>
      <c r="C19" s="27" t="s">
        <v>127</v>
      </c>
      <c r="D19" s="27" t="s">
        <v>134</v>
      </c>
      <c r="E19" s="29" t="s">
        <v>132</v>
      </c>
      <c r="F19" s="63">
        <v>4700000</v>
      </c>
      <c r="G19" s="63">
        <v>-700000</v>
      </c>
      <c r="H19" s="63">
        <v>0</v>
      </c>
      <c r="I19" s="63">
        <v>4000000</v>
      </c>
      <c r="J19" s="63">
        <v>4000000</v>
      </c>
      <c r="L19" s="166" t="str">
        <f>ELOLAP!$G$7</f>
        <v>R08</v>
      </c>
      <c r="M19" s="167">
        <f>ELOLAP!$H$7</f>
        <v>201301</v>
      </c>
      <c r="N19" s="168" t="str">
        <f>ELOLAP!$I$7</f>
        <v>00000000</v>
      </c>
      <c r="O19" s="162" t="str">
        <f>ELOLAP!$J$7</f>
        <v>20130201</v>
      </c>
      <c r="P19" s="16" t="s">
        <v>110</v>
      </c>
      <c r="Q19" s="16" t="s">
        <v>170</v>
      </c>
      <c r="R19" s="9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R08,201301,00000000,20130201,E,BEFK3DE,@BEFK3DE0002,KERHITK,R,US,USD,4700000,-700000,0,4000000,4000000</v>
      </c>
    </row>
    <row r="20" spans="1:18" ht="15">
      <c r="A20" s="17" t="s">
        <v>139</v>
      </c>
      <c r="B20" s="114" t="s">
        <v>136</v>
      </c>
      <c r="C20" s="27" t="s">
        <v>127</v>
      </c>
      <c r="D20" s="27" t="s">
        <v>131</v>
      </c>
      <c r="E20" s="29" t="s">
        <v>135</v>
      </c>
      <c r="F20" s="63">
        <v>0</v>
      </c>
      <c r="G20" s="63">
        <v>1500000</v>
      </c>
      <c r="H20" s="63">
        <v>0</v>
      </c>
      <c r="I20" s="63">
        <v>1500000</v>
      </c>
      <c r="J20" s="63">
        <v>1500000</v>
      </c>
      <c r="L20" s="166" t="str">
        <f>ELOLAP!$G$7</f>
        <v>R08</v>
      </c>
      <c r="M20" s="167">
        <f>ELOLAP!$H$7</f>
        <v>201301</v>
      </c>
      <c r="N20" s="168" t="str">
        <f>ELOLAP!$I$7</f>
        <v>00000000</v>
      </c>
      <c r="O20" s="162" t="str">
        <f>ELOLAP!$J$7</f>
        <v>20130201</v>
      </c>
      <c r="P20" s="16" t="s">
        <v>110</v>
      </c>
      <c r="Q20" s="16" t="s">
        <v>170</v>
      </c>
      <c r="R20" s="9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R08,201301,00000000,20130201,E,BEFK3DE,@BEFK3DE0003,KERHITK,R,PL,HUF,0,1500000,0,1500000,1500000</v>
      </c>
    </row>
    <row r="21" spans="1:18" ht="15">
      <c r="A21" s="17" t="s">
        <v>140</v>
      </c>
      <c r="B21" s="130"/>
      <c r="C21" s="27"/>
      <c r="D21" s="27"/>
      <c r="E21" s="29"/>
      <c r="F21" s="30"/>
      <c r="G21" s="30"/>
      <c r="H21" s="30"/>
      <c r="I21" s="30"/>
      <c r="J21" s="131"/>
      <c r="L21" s="16"/>
      <c r="M21" s="16"/>
      <c r="N21" s="162"/>
      <c r="O21" s="16"/>
      <c r="P21" s="16"/>
      <c r="Q21" s="16"/>
      <c r="R21" s="9"/>
    </row>
    <row r="22" spans="1:18" ht="15.75" thickBot="1">
      <c r="A22" s="17" t="s">
        <v>141</v>
      </c>
      <c r="B22" s="132"/>
      <c r="C22" s="67"/>
      <c r="D22" s="44"/>
      <c r="E22" s="67"/>
      <c r="F22" s="69"/>
      <c r="G22" s="69"/>
      <c r="H22" s="69"/>
      <c r="I22" s="69"/>
      <c r="J22" s="71"/>
      <c r="L22" s="16"/>
      <c r="M22" s="16"/>
      <c r="N22" s="162"/>
      <c r="O22" s="16"/>
      <c r="P22" s="16"/>
      <c r="Q22" s="16"/>
      <c r="R22" s="9"/>
    </row>
    <row r="23" spans="1:14" ht="15">
      <c r="A23" s="72"/>
      <c r="M23" s="16"/>
      <c r="N23" s="162"/>
    </row>
    <row r="24" spans="13:14" ht="15">
      <c r="M24" s="16"/>
      <c r="N24" s="162"/>
    </row>
    <row r="25" ht="15"/>
    <row r="26" ht="15"/>
    <row r="27" ht="15"/>
  </sheetData>
  <sheetProtection/>
  <mergeCells count="15">
    <mergeCell ref="B6:F6"/>
    <mergeCell ref="A7:H7"/>
    <mergeCell ref="A12:E12"/>
    <mergeCell ref="A13:A16"/>
    <mergeCell ref="B13:B16"/>
    <mergeCell ref="C13:C16"/>
    <mergeCell ref="D13:D16"/>
    <mergeCell ref="E13:E16"/>
    <mergeCell ref="G14:H14"/>
    <mergeCell ref="I14:I16"/>
    <mergeCell ref="J14:J16"/>
    <mergeCell ref="G15:G16"/>
    <mergeCell ref="H15:H16"/>
    <mergeCell ref="F13:J13"/>
    <mergeCell ref="F14:F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8"/>
  <sheetViews>
    <sheetView zoomScalePageLayoutView="0" workbookViewId="0" topLeftCell="A10">
      <selection activeCell="H30" sqref="H30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9.57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7109375" style="1" customWidth="1"/>
    <col min="16" max="16" width="10.8515625" style="1" customWidth="1"/>
    <col min="17" max="22" width="9.140625" style="158" customWidth="1"/>
    <col min="23" max="23" width="96.140625" style="1" bestFit="1" customWidth="1"/>
    <col min="24" max="16384" width="9.140625" style="1" customWidth="1"/>
  </cols>
  <sheetData>
    <row r="1" ht="15"/>
    <row r="2" ht="15"/>
    <row r="3" ht="15"/>
    <row r="4" ht="15"/>
    <row r="5" ht="15"/>
    <row r="6" spans="2:22" s="2" customFormat="1" ht="12.75" customHeight="1">
      <c r="B6" s="213" t="s">
        <v>91</v>
      </c>
      <c r="C6" s="213"/>
      <c r="D6" s="213"/>
      <c r="E6" s="213"/>
      <c r="F6" s="213"/>
      <c r="Q6" s="3"/>
      <c r="R6" s="3"/>
      <c r="S6" s="3"/>
      <c r="T6" s="3"/>
      <c r="U6" s="3"/>
      <c r="V6" s="3"/>
    </row>
    <row r="7" spans="1:22" s="2" customFormat="1" ht="18">
      <c r="A7" s="213" t="s">
        <v>92</v>
      </c>
      <c r="B7" s="213"/>
      <c r="C7" s="213"/>
      <c r="D7" s="213"/>
      <c r="E7" s="213"/>
      <c r="F7" s="213"/>
      <c r="G7" s="213"/>
      <c r="Q7" s="3"/>
      <c r="R7" s="3"/>
      <c r="S7" s="3"/>
      <c r="T7" s="3"/>
      <c r="U7" s="3"/>
      <c r="V7" s="3"/>
    </row>
    <row r="8" spans="1:22" s="2" customFormat="1" ht="18">
      <c r="A8" s="3"/>
      <c r="B8" s="3"/>
      <c r="C8" s="3"/>
      <c r="D8" s="3"/>
      <c r="E8" s="3"/>
      <c r="F8" s="3"/>
      <c r="G8" s="3"/>
      <c r="Q8" s="3"/>
      <c r="R8" s="3"/>
      <c r="S8" s="3"/>
      <c r="T8" s="3"/>
      <c r="U8" s="3"/>
      <c r="V8" s="3"/>
    </row>
    <row r="9" spans="1:22" s="2" customFormat="1" ht="18">
      <c r="A9" s="3"/>
      <c r="B9" s="3"/>
      <c r="C9" s="3"/>
      <c r="D9" s="3"/>
      <c r="E9" s="3"/>
      <c r="F9" s="3"/>
      <c r="G9" s="3"/>
      <c r="Q9" s="3"/>
      <c r="R9" s="3"/>
      <c r="S9" s="3"/>
      <c r="T9" s="3"/>
      <c r="U9" s="3"/>
      <c r="V9" s="3"/>
    </row>
    <row r="10" ht="15"/>
    <row r="11" spans="1:17" ht="15">
      <c r="A11" s="4" t="s">
        <v>80</v>
      </c>
      <c r="Q11" s="169"/>
    </row>
    <row r="12" spans="1:17" ht="12.75" customHeight="1" thickBot="1">
      <c r="A12" s="5" t="s">
        <v>88</v>
      </c>
      <c r="Q12" s="169"/>
    </row>
    <row r="13" spans="1:17" ht="12.75" customHeight="1" thickBot="1">
      <c r="A13" s="196" t="s">
        <v>74</v>
      </c>
      <c r="B13" s="197"/>
      <c r="C13" s="197"/>
      <c r="D13" s="197"/>
      <c r="E13" s="197"/>
      <c r="F13" s="198"/>
      <c r="G13" s="39"/>
      <c r="H13" s="39"/>
      <c r="I13" s="39"/>
      <c r="J13" s="39"/>
      <c r="K13" s="39"/>
      <c r="L13" s="39"/>
      <c r="M13" s="9"/>
      <c r="O13" s="9"/>
      <c r="Q13" s="169"/>
    </row>
    <row r="14" spans="1:17" ht="15.75" thickBot="1">
      <c r="A14" s="223" t="s">
        <v>0</v>
      </c>
      <c r="B14" s="225" t="s">
        <v>46</v>
      </c>
      <c r="C14" s="225" t="s">
        <v>34</v>
      </c>
      <c r="D14" s="194" t="s">
        <v>89</v>
      </c>
      <c r="E14" s="229" t="s">
        <v>93</v>
      </c>
      <c r="F14" s="214" t="s">
        <v>42</v>
      </c>
      <c r="G14" s="215"/>
      <c r="H14" s="215"/>
      <c r="I14" s="215"/>
      <c r="J14" s="233"/>
      <c r="K14" s="219" t="s">
        <v>5</v>
      </c>
      <c r="L14" s="220"/>
      <c r="M14" s="220"/>
      <c r="N14" s="220"/>
      <c r="O14" s="221"/>
      <c r="Q14" s="169"/>
    </row>
    <row r="15" spans="1:17" ht="12.75" customHeight="1">
      <c r="A15" s="224"/>
      <c r="B15" s="226"/>
      <c r="C15" s="226"/>
      <c r="D15" s="195"/>
      <c r="E15" s="209"/>
      <c r="F15" s="203" t="s">
        <v>56</v>
      </c>
      <c r="G15" s="193" t="s">
        <v>7</v>
      </c>
      <c r="H15" s="193"/>
      <c r="I15" s="208" t="s">
        <v>57</v>
      </c>
      <c r="J15" s="194" t="s">
        <v>58</v>
      </c>
      <c r="K15" s="203" t="s">
        <v>68</v>
      </c>
      <c r="L15" s="206" t="s">
        <v>7</v>
      </c>
      <c r="M15" s="207"/>
      <c r="N15" s="207"/>
      <c r="O15" s="199" t="s">
        <v>66</v>
      </c>
      <c r="Q15" s="169"/>
    </row>
    <row r="16" spans="1:17" ht="15">
      <c r="A16" s="224"/>
      <c r="B16" s="226"/>
      <c r="C16" s="226"/>
      <c r="D16" s="195"/>
      <c r="E16" s="209"/>
      <c r="F16" s="204"/>
      <c r="G16" s="227" t="s">
        <v>9</v>
      </c>
      <c r="H16" s="193" t="s">
        <v>10</v>
      </c>
      <c r="I16" s="209"/>
      <c r="J16" s="195"/>
      <c r="K16" s="204"/>
      <c r="L16" s="206" t="s">
        <v>9</v>
      </c>
      <c r="M16" s="207"/>
      <c r="N16" s="201" t="s">
        <v>10</v>
      </c>
      <c r="O16" s="195"/>
      <c r="Q16" s="169"/>
    </row>
    <row r="17" spans="1:23" ht="64.5" customHeight="1" thickBot="1">
      <c r="A17" s="224"/>
      <c r="B17" s="226"/>
      <c r="C17" s="226"/>
      <c r="D17" s="195"/>
      <c r="E17" s="209"/>
      <c r="F17" s="205"/>
      <c r="G17" s="228"/>
      <c r="H17" s="234"/>
      <c r="I17" s="210"/>
      <c r="J17" s="200"/>
      <c r="K17" s="205"/>
      <c r="L17" s="44" t="s">
        <v>67</v>
      </c>
      <c r="M17" s="44" t="s">
        <v>14</v>
      </c>
      <c r="N17" s="202"/>
      <c r="O17" s="200"/>
      <c r="Q17" s="163" t="s">
        <v>101</v>
      </c>
      <c r="R17" s="163" t="s">
        <v>102</v>
      </c>
      <c r="S17" s="163" t="s">
        <v>103</v>
      </c>
      <c r="T17" s="163" t="s">
        <v>104</v>
      </c>
      <c r="U17" s="163" t="s">
        <v>105</v>
      </c>
      <c r="V17" s="164" t="s">
        <v>106</v>
      </c>
      <c r="W17" s="164" t="s">
        <v>107</v>
      </c>
    </row>
    <row r="18" spans="1:23" ht="15">
      <c r="A18" s="116"/>
      <c r="B18" s="10" t="s">
        <v>16</v>
      </c>
      <c r="C18" s="12" t="s">
        <v>17</v>
      </c>
      <c r="D18" s="12" t="s">
        <v>18</v>
      </c>
      <c r="E18" s="12" t="s">
        <v>19</v>
      </c>
      <c r="F18" s="117" t="s">
        <v>20</v>
      </c>
      <c r="G18" s="118" t="s">
        <v>21</v>
      </c>
      <c r="H18" s="119" t="s">
        <v>22</v>
      </c>
      <c r="I18" s="119" t="s">
        <v>23</v>
      </c>
      <c r="J18" s="119" t="s">
        <v>40</v>
      </c>
      <c r="K18" s="11" t="s">
        <v>25</v>
      </c>
      <c r="L18" s="11" t="s">
        <v>26</v>
      </c>
      <c r="M18" s="11" t="s">
        <v>27</v>
      </c>
      <c r="N18" s="11" t="s">
        <v>28</v>
      </c>
      <c r="O18" s="47" t="s">
        <v>29</v>
      </c>
      <c r="Q18" s="16"/>
      <c r="R18" s="16"/>
      <c r="S18" s="16"/>
      <c r="T18" s="16"/>
      <c r="U18" s="16"/>
      <c r="V18" s="16"/>
      <c r="W18" s="16"/>
    </row>
    <row r="19" spans="1:23" ht="15">
      <c r="A19" s="17" t="s">
        <v>137</v>
      </c>
      <c r="B19" s="26" t="s">
        <v>146</v>
      </c>
      <c r="C19" s="27" t="s">
        <v>127</v>
      </c>
      <c r="D19" s="27" t="s">
        <v>128</v>
      </c>
      <c r="E19" s="27" t="s">
        <v>129</v>
      </c>
      <c r="F19" s="120">
        <v>20000</v>
      </c>
      <c r="G19" s="121">
        <v>-10000</v>
      </c>
      <c r="H19" s="120">
        <v>-5000</v>
      </c>
      <c r="I19" s="120">
        <v>5000</v>
      </c>
      <c r="J19" s="120">
        <v>5000</v>
      </c>
      <c r="K19" s="122"/>
      <c r="L19" s="123"/>
      <c r="M19" s="123"/>
      <c r="N19" s="123"/>
      <c r="O19" s="124"/>
      <c r="Q19" s="166" t="str">
        <f>ELOLAP!$G$7</f>
        <v>R08</v>
      </c>
      <c r="R19" s="167">
        <f>ELOLAP!$H$7</f>
        <v>201301</v>
      </c>
      <c r="S19" s="168" t="str">
        <f>ELOLAP!$I$7</f>
        <v>00000000</v>
      </c>
      <c r="T19" s="162" t="str">
        <f>ELOLAP!$J$7</f>
        <v>20130201</v>
      </c>
      <c r="U19" s="16" t="s">
        <v>110</v>
      </c>
      <c r="V19" s="16" t="s">
        <v>171</v>
      </c>
      <c r="W19" s="9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R08,201301,00000000,20130201,E,BEFK4DE,@BEFK4DE0001,EK,R,DE,EUR,20000,-10000,-5000,5000,5000,,,,,</v>
      </c>
    </row>
    <row r="20" spans="1:23" ht="15">
      <c r="A20" s="17" t="s">
        <v>138</v>
      </c>
      <c r="B20" s="26" t="s">
        <v>146</v>
      </c>
      <c r="C20" s="27" t="s">
        <v>130</v>
      </c>
      <c r="D20" s="27" t="s">
        <v>134</v>
      </c>
      <c r="E20" s="27" t="s">
        <v>129</v>
      </c>
      <c r="F20" s="120">
        <v>230000</v>
      </c>
      <c r="G20" s="121"/>
      <c r="H20" s="120"/>
      <c r="I20" s="120">
        <v>230000</v>
      </c>
      <c r="J20" s="120">
        <v>230000</v>
      </c>
      <c r="K20" s="86"/>
      <c r="L20" s="123"/>
      <c r="M20" s="123"/>
      <c r="N20" s="123"/>
      <c r="O20" s="124"/>
      <c r="Q20" s="166" t="str">
        <f>ELOLAP!$G$7</f>
        <v>R08</v>
      </c>
      <c r="R20" s="167">
        <f>ELOLAP!$H$7</f>
        <v>201301</v>
      </c>
      <c r="S20" s="168" t="str">
        <f>ELOLAP!$I$7</f>
        <v>00000000</v>
      </c>
      <c r="T20" s="162" t="str">
        <f>ELOLAP!$J$7</f>
        <v>20130201</v>
      </c>
      <c r="U20" s="16" t="s">
        <v>110</v>
      </c>
      <c r="V20" s="16" t="s">
        <v>171</v>
      </c>
      <c r="W20" s="9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R08,201301,00000000,20130201,E,BEFK4DE,@BEFK4DE0002,EK,H,US,EUR,230000,,,230000,230000,,,,,</v>
      </c>
    </row>
    <row r="21" spans="1:23" ht="15">
      <c r="A21" s="17" t="s">
        <v>139</v>
      </c>
      <c r="B21" s="26"/>
      <c r="C21" s="27"/>
      <c r="D21" s="27"/>
      <c r="E21" s="27"/>
      <c r="F21" s="125"/>
      <c r="G21" s="121"/>
      <c r="H21" s="125"/>
      <c r="I21" s="125"/>
      <c r="J21" s="125"/>
      <c r="K21" s="58"/>
      <c r="L21" s="58"/>
      <c r="M21" s="58"/>
      <c r="N21" s="58"/>
      <c r="O21" s="60"/>
      <c r="Q21" s="16"/>
      <c r="R21" s="16"/>
      <c r="S21" s="162"/>
      <c r="T21" s="16"/>
      <c r="U21" s="16"/>
      <c r="V21" s="16"/>
      <c r="W21" s="9"/>
    </row>
    <row r="22" spans="1:23" ht="15">
      <c r="A22" s="17" t="s">
        <v>140</v>
      </c>
      <c r="B22" s="26"/>
      <c r="C22" s="27"/>
      <c r="D22" s="27"/>
      <c r="E22" s="27"/>
      <c r="F22" s="125"/>
      <c r="G22" s="121"/>
      <c r="H22" s="125"/>
      <c r="I22" s="125"/>
      <c r="J22" s="125"/>
      <c r="K22" s="58"/>
      <c r="L22" s="58"/>
      <c r="M22" s="58"/>
      <c r="N22" s="58"/>
      <c r="O22" s="60"/>
      <c r="Q22" s="16"/>
      <c r="R22" s="16"/>
      <c r="S22" s="162"/>
      <c r="T22" s="16"/>
      <c r="U22" s="16"/>
      <c r="V22" s="16"/>
      <c r="W22" s="9"/>
    </row>
    <row r="23" spans="1:20" ht="15">
      <c r="A23" s="17" t="s">
        <v>142</v>
      </c>
      <c r="B23" s="80"/>
      <c r="C23" s="126"/>
      <c r="D23" s="82"/>
      <c r="E23" s="83"/>
      <c r="F23" s="58"/>
      <c r="G23" s="59"/>
      <c r="H23" s="58"/>
      <c r="I23" s="58"/>
      <c r="J23" s="58"/>
      <c r="K23" s="58"/>
      <c r="L23" s="58"/>
      <c r="M23" s="58"/>
      <c r="N23" s="58"/>
      <c r="O23" s="60"/>
      <c r="Q23" s="169"/>
      <c r="R23" s="16"/>
      <c r="S23" s="162"/>
      <c r="T23" s="16"/>
    </row>
    <row r="24" spans="1:19" ht="15">
      <c r="A24" s="17" t="s">
        <v>147</v>
      </c>
      <c r="B24" s="80"/>
      <c r="C24" s="126"/>
      <c r="D24" s="82"/>
      <c r="E24" s="83"/>
      <c r="F24" s="58"/>
      <c r="G24" s="59"/>
      <c r="H24" s="58"/>
      <c r="I24" s="58"/>
      <c r="J24" s="58"/>
      <c r="K24" s="58"/>
      <c r="L24" s="58"/>
      <c r="M24" s="58"/>
      <c r="N24" s="58"/>
      <c r="O24" s="60"/>
      <c r="R24" s="16"/>
      <c r="S24" s="162"/>
    </row>
    <row r="25" spans="1:19" ht="15.75" thickBot="1">
      <c r="A25" s="127" t="s">
        <v>36</v>
      </c>
      <c r="B25" s="33"/>
      <c r="C25" s="67"/>
      <c r="D25" s="68"/>
      <c r="E25" s="69"/>
      <c r="F25" s="69"/>
      <c r="G25" s="128"/>
      <c r="H25" s="69"/>
      <c r="I25" s="69"/>
      <c r="J25" s="69"/>
      <c r="K25" s="69"/>
      <c r="L25" s="69"/>
      <c r="M25" s="69"/>
      <c r="N25" s="69"/>
      <c r="O25" s="71"/>
      <c r="R25" s="16"/>
      <c r="S25" s="162"/>
    </row>
    <row r="26" ht="15">
      <c r="A26" s="72"/>
    </row>
    <row r="27" ht="15">
      <c r="A27" s="72"/>
    </row>
    <row r="28" ht="15">
      <c r="A28" s="72"/>
    </row>
  </sheetData>
  <sheetProtection/>
  <mergeCells count="21">
    <mergeCell ref="L15:N15"/>
    <mergeCell ref="K15:K17"/>
    <mergeCell ref="I15:I17"/>
    <mergeCell ref="D14:D17"/>
    <mergeCell ref="F14:J14"/>
    <mergeCell ref="H16:H17"/>
    <mergeCell ref="C14:C17"/>
    <mergeCell ref="F15:F17"/>
    <mergeCell ref="G15:H15"/>
    <mergeCell ref="J15:J17"/>
    <mergeCell ref="G16:G17"/>
    <mergeCell ref="O15:O17"/>
    <mergeCell ref="E14:E17"/>
    <mergeCell ref="L16:M16"/>
    <mergeCell ref="N16:N17"/>
    <mergeCell ref="K14:O14"/>
    <mergeCell ref="B6:F6"/>
    <mergeCell ref="A7:G7"/>
    <mergeCell ref="A13:F13"/>
    <mergeCell ref="A14:A17"/>
    <mergeCell ref="B14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5"/>
  <sheetViews>
    <sheetView zoomScalePageLayoutView="0" workbookViewId="0" topLeftCell="A10">
      <selection activeCell="E10" sqref="E1:G16384"/>
    </sheetView>
  </sheetViews>
  <sheetFormatPr defaultColWidth="9.140625" defaultRowHeight="12.75"/>
  <cols>
    <col min="1" max="1" width="9.140625" style="1" customWidth="1"/>
    <col min="2" max="2" width="13.421875" style="158" customWidth="1"/>
    <col min="3" max="3" width="12.421875" style="158" customWidth="1"/>
    <col min="4" max="4" width="13.140625" style="158" customWidth="1"/>
    <col min="5" max="5" width="10.140625" style="158" customWidth="1"/>
    <col min="6" max="6" width="11.00390625" style="158" customWidth="1"/>
    <col min="7" max="7" width="11.140625" style="158" customWidth="1"/>
    <col min="8" max="8" width="9.7109375" style="1" customWidth="1"/>
    <col min="9" max="9" width="9.00390625" style="158" customWidth="1"/>
    <col min="10" max="10" width="10.8515625" style="158" customWidth="1"/>
    <col min="11" max="11" width="10.7109375" style="158" customWidth="1"/>
    <col min="12" max="12" width="10.00390625" style="158" customWidth="1"/>
    <col min="13" max="13" width="9.8515625" style="158" customWidth="1"/>
    <col min="14" max="14" width="9.7109375" style="158" customWidth="1"/>
    <col min="15" max="15" width="80.421875" style="1" bestFit="1" customWidth="1"/>
    <col min="16" max="16" width="9.140625" style="1" customWidth="1"/>
    <col min="17" max="17" width="10.8515625" style="1" customWidth="1"/>
    <col min="18" max="16384" width="9.140625" style="1" customWidth="1"/>
  </cols>
  <sheetData>
    <row r="1" ht="15"/>
    <row r="2" ht="15"/>
    <row r="3" ht="15"/>
    <row r="4" ht="15"/>
    <row r="5" ht="15"/>
    <row r="6" spans="2:14" s="2" customFormat="1" ht="12.75" customHeight="1">
      <c r="B6" s="213" t="s">
        <v>91</v>
      </c>
      <c r="C6" s="213"/>
      <c r="D6" s="213"/>
      <c r="E6" s="213"/>
      <c r="F6" s="213"/>
      <c r="G6" s="3"/>
      <c r="I6" s="3"/>
      <c r="J6" s="3"/>
      <c r="K6" s="3"/>
      <c r="L6" s="3"/>
      <c r="M6" s="3"/>
      <c r="N6" s="3"/>
    </row>
    <row r="7" spans="1:14" s="2" customFormat="1" ht="18">
      <c r="A7" s="213" t="s">
        <v>92</v>
      </c>
      <c r="B7" s="213"/>
      <c r="C7" s="213"/>
      <c r="D7" s="213"/>
      <c r="E7" s="213"/>
      <c r="F7" s="213"/>
      <c r="G7" s="213"/>
      <c r="H7" s="213"/>
      <c r="I7" s="3"/>
      <c r="J7" s="3"/>
      <c r="K7" s="3"/>
      <c r="L7" s="3"/>
      <c r="M7" s="3"/>
      <c r="N7" s="3"/>
    </row>
    <row r="8" spans="1:14" s="2" customFormat="1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ht="15"/>
    <row r="10" ht="15">
      <c r="A10" s="72"/>
    </row>
    <row r="11" ht="15">
      <c r="A11" s="72"/>
    </row>
    <row r="12" ht="15">
      <c r="A12" s="37"/>
    </row>
    <row r="13" ht="15">
      <c r="A13" s="4" t="s">
        <v>81</v>
      </c>
    </row>
    <row r="14" ht="15.75" thickBot="1">
      <c r="A14" s="5" t="s">
        <v>88</v>
      </c>
    </row>
    <row r="15" spans="1:4" ht="15.75" thickBot="1">
      <c r="A15" s="196" t="s">
        <v>54</v>
      </c>
      <c r="B15" s="197"/>
      <c r="C15" s="197"/>
      <c r="D15" s="198"/>
    </row>
    <row r="16" spans="1:15" ht="75.75" thickBot="1">
      <c r="A16" s="109" t="s">
        <v>0</v>
      </c>
      <c r="B16" s="110" t="s">
        <v>50</v>
      </c>
      <c r="C16" s="6" t="s">
        <v>49</v>
      </c>
      <c r="D16" s="7" t="s">
        <v>89</v>
      </c>
      <c r="E16" s="7" t="s">
        <v>93</v>
      </c>
      <c r="F16" s="111" t="s">
        <v>53</v>
      </c>
      <c r="G16" s="6" t="s">
        <v>51</v>
      </c>
      <c r="I16" s="163" t="s">
        <v>101</v>
      </c>
      <c r="J16" s="163" t="s">
        <v>102</v>
      </c>
      <c r="K16" s="163" t="s">
        <v>103</v>
      </c>
      <c r="L16" s="163" t="s">
        <v>104</v>
      </c>
      <c r="M16" s="163" t="s">
        <v>105</v>
      </c>
      <c r="N16" s="164" t="s">
        <v>106</v>
      </c>
      <c r="O16" s="164" t="s">
        <v>107</v>
      </c>
    </row>
    <row r="17" spans="1:15" ht="15">
      <c r="A17" s="112"/>
      <c r="B17" s="113" t="s">
        <v>16</v>
      </c>
      <c r="C17" s="11" t="s">
        <v>17</v>
      </c>
      <c r="D17" s="12" t="s">
        <v>18</v>
      </c>
      <c r="E17" s="12" t="s">
        <v>19</v>
      </c>
      <c r="F17" s="14" t="s">
        <v>20</v>
      </c>
      <c r="G17" s="15" t="s">
        <v>21</v>
      </c>
      <c r="I17" s="16"/>
      <c r="J17" s="16"/>
      <c r="K17" s="16"/>
      <c r="L17" s="16"/>
      <c r="M17" s="16"/>
      <c r="N17" s="16"/>
      <c r="O17" s="16"/>
    </row>
    <row r="18" spans="1:15" ht="15">
      <c r="A18" s="17" t="s">
        <v>137</v>
      </c>
      <c r="B18" s="18" t="s">
        <v>126</v>
      </c>
      <c r="C18" s="19" t="s">
        <v>130</v>
      </c>
      <c r="D18" s="103" t="s">
        <v>131</v>
      </c>
      <c r="E18" s="103" t="s">
        <v>132</v>
      </c>
      <c r="F18" s="19" t="s">
        <v>148</v>
      </c>
      <c r="G18" s="23">
        <v>-10000</v>
      </c>
      <c r="I18" s="166" t="str">
        <f>ELOLAP!$G$7</f>
        <v>R08</v>
      </c>
      <c r="J18" s="167">
        <f>ELOLAP!$H$7</f>
        <v>201301</v>
      </c>
      <c r="K18" s="168" t="str">
        <f>ELOLAP!$I$7</f>
        <v>00000000</v>
      </c>
      <c r="L18" s="162" t="str">
        <f>ELOLAP!$J$7</f>
        <v>20130201</v>
      </c>
      <c r="M18" s="16" t="s">
        <v>110</v>
      </c>
      <c r="N18" s="16" t="s">
        <v>177</v>
      </c>
      <c r="O18" s="9" t="str">
        <f>I18&amp;","&amp;J18&amp;","&amp;K18&amp;","&amp;L18&amp;","&amp;M18&amp;","&amp;N18&amp;","&amp;"@"&amp;N18&amp;"00"&amp;A18&amp;","&amp;B18&amp;","&amp;C18&amp;","&amp;D18&amp;","&amp;E18&amp;","&amp;F18&amp;","&amp;G18</f>
        <v>R08,201301,00000000,20130201,E,BEFK5DE,@BEFK5DE0001,EHITK,H,PL,USD,KOVEL,-10000</v>
      </c>
    </row>
    <row r="19" spans="1:15" ht="15">
      <c r="A19" s="17" t="s">
        <v>138</v>
      </c>
      <c r="B19" s="26" t="s">
        <v>143</v>
      </c>
      <c r="C19" s="81"/>
      <c r="D19" s="27" t="s">
        <v>128</v>
      </c>
      <c r="E19" s="29" t="s">
        <v>129</v>
      </c>
      <c r="F19" s="19" t="s">
        <v>149</v>
      </c>
      <c r="G19" s="23">
        <v>-10000</v>
      </c>
      <c r="I19" s="166" t="str">
        <f>ELOLAP!$G$7</f>
        <v>R08</v>
      </c>
      <c r="J19" s="167">
        <f>ELOLAP!$H$7</f>
        <v>201301</v>
      </c>
      <c r="K19" s="168" t="str">
        <f>ELOLAP!$I$7</f>
        <v>00000000</v>
      </c>
      <c r="L19" s="162" t="str">
        <f>ELOLAP!$J$7</f>
        <v>20130201</v>
      </c>
      <c r="M19" s="16" t="s">
        <v>110</v>
      </c>
      <c r="N19" s="16" t="s">
        <v>177</v>
      </c>
      <c r="O19" s="9" t="str">
        <f>I19&amp;","&amp;J19&amp;","&amp;K19&amp;","&amp;L19&amp;","&amp;M19&amp;","&amp;N19&amp;","&amp;"@"&amp;N19&amp;"00"&amp;A19&amp;","&amp;B19&amp;","&amp;C19&amp;","&amp;D19&amp;","&amp;E19&amp;","&amp;F19&amp;","&amp;G19</f>
        <v>R08,201301,00000000,20130201,E,BEFK5DE,@BEFK5DE0002,BFSZLAK,,DE,EUR,HIBA,-10000</v>
      </c>
    </row>
    <row r="20" spans="1:15" ht="15">
      <c r="A20" s="17" t="s">
        <v>139</v>
      </c>
      <c r="B20" s="114" t="s">
        <v>136</v>
      </c>
      <c r="C20" s="27" t="s">
        <v>127</v>
      </c>
      <c r="D20" s="27" t="s">
        <v>128</v>
      </c>
      <c r="E20" s="29" t="s">
        <v>129</v>
      </c>
      <c r="F20" s="19" t="s">
        <v>150</v>
      </c>
      <c r="G20" s="23">
        <v>-40000</v>
      </c>
      <c r="I20" s="166" t="str">
        <f>ELOLAP!$G$7</f>
        <v>R08</v>
      </c>
      <c r="J20" s="167">
        <f>ELOLAP!$H$7</f>
        <v>201301</v>
      </c>
      <c r="K20" s="168" t="str">
        <f>ELOLAP!$I$7</f>
        <v>00000000</v>
      </c>
      <c r="L20" s="162" t="str">
        <f>ELOLAP!$J$7</f>
        <v>20130201</v>
      </c>
      <c r="M20" s="16" t="s">
        <v>110</v>
      </c>
      <c r="N20" s="16" t="s">
        <v>177</v>
      </c>
      <c r="O20" s="9" t="str">
        <f>I20&amp;","&amp;J20&amp;","&amp;K20&amp;","&amp;L20&amp;","&amp;M20&amp;","&amp;N20&amp;","&amp;"@"&amp;N20&amp;"00"&amp;A20&amp;","&amp;B20&amp;","&amp;C20&amp;","&amp;D20&amp;","&amp;E20&amp;","&amp;F20&amp;","&amp;G20</f>
        <v>R08,201301,00000000,20130201,E,BEFK5DE,@BEFK5DE0003,KERHITK,R,DE,EUR,KLE,-40000</v>
      </c>
    </row>
    <row r="21" spans="1:15" ht="15">
      <c r="A21" s="17" t="s">
        <v>140</v>
      </c>
      <c r="B21" s="26" t="s">
        <v>146</v>
      </c>
      <c r="C21" s="27" t="s">
        <v>127</v>
      </c>
      <c r="D21" s="27" t="s">
        <v>128</v>
      </c>
      <c r="E21" s="27" t="s">
        <v>129</v>
      </c>
      <c r="F21" s="19" t="s">
        <v>151</v>
      </c>
      <c r="G21" s="23">
        <v>-5000</v>
      </c>
      <c r="I21" s="166" t="str">
        <f>ELOLAP!$G$7</f>
        <v>R08</v>
      </c>
      <c r="J21" s="167">
        <f>ELOLAP!$H$7</f>
        <v>201301</v>
      </c>
      <c r="K21" s="168" t="str">
        <f>ELOLAP!$I$7</f>
        <v>00000000</v>
      </c>
      <c r="L21" s="162" t="str">
        <f>ELOLAP!$J$7</f>
        <v>20130201</v>
      </c>
      <c r="M21" s="16" t="s">
        <v>110</v>
      </c>
      <c r="N21" s="16" t="s">
        <v>177</v>
      </c>
      <c r="O21" s="9" t="str">
        <f>I21&amp;","&amp;J21&amp;","&amp;K21&amp;","&amp;L21&amp;","&amp;M21&amp;","&amp;N21&amp;","&amp;"@"&amp;N21&amp;"00"&amp;A21&amp;","&amp;B21&amp;","&amp;C21&amp;","&amp;D21&amp;","&amp;E21&amp;","&amp;F21&amp;","&amp;G21</f>
        <v>R08,201301,00000000,20130201,E,BEFK5DE,@BEFK5DE0004,EK,R,DE,EUR,ATSO,-5000</v>
      </c>
    </row>
    <row r="22" spans="1:12" ht="15.75" thickBot="1">
      <c r="A22" s="17" t="s">
        <v>141</v>
      </c>
      <c r="B22" s="115"/>
      <c r="C22" s="35"/>
      <c r="D22" s="35"/>
      <c r="E22" s="35"/>
      <c r="F22" s="35"/>
      <c r="G22" s="36"/>
      <c r="J22" s="16"/>
      <c r="K22" s="162"/>
      <c r="L22" s="16"/>
    </row>
    <row r="23" spans="1:12" ht="15">
      <c r="A23" s="17"/>
      <c r="J23" s="16"/>
      <c r="K23" s="162"/>
      <c r="L23" s="16"/>
    </row>
    <row r="24" spans="10:12" ht="15">
      <c r="J24" s="16"/>
      <c r="K24" s="162"/>
      <c r="L24" s="16"/>
    </row>
    <row r="25" ht="15">
      <c r="L25" s="16"/>
    </row>
  </sheetData>
  <sheetProtection/>
  <mergeCells count="3">
    <mergeCell ref="A15:D15"/>
    <mergeCell ref="B6:F6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AP3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0.28125" style="1" customWidth="1"/>
    <col min="5" max="5" width="8.7109375" style="1" customWidth="1"/>
    <col min="6" max="6" width="10.421875" style="158" customWidth="1"/>
    <col min="7" max="7" width="16.00390625" style="1" customWidth="1"/>
    <col min="8" max="8" width="11.00390625" style="1" customWidth="1"/>
    <col min="9" max="9" width="10.28125" style="158" customWidth="1"/>
    <col min="10" max="10" width="12.7109375" style="158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2.421875" style="1" customWidth="1"/>
    <col min="19" max="20" width="9.140625" style="1" customWidth="1"/>
    <col min="21" max="21" width="11.7109375" style="1" customWidth="1"/>
    <col min="22" max="22" width="9.140625" style="1" customWidth="1"/>
    <col min="23" max="28" width="9.140625" style="158" customWidth="1"/>
    <col min="29" max="29" width="133.421875" style="158" bestFit="1" customWidth="1"/>
    <col min="30" max="16384" width="9.140625" style="1" customWidth="1"/>
  </cols>
  <sheetData>
    <row r="1" ht="15"/>
    <row r="2" ht="15"/>
    <row r="3" ht="15"/>
    <row r="4" ht="15"/>
    <row r="5" ht="15"/>
    <row r="6" ht="15" customHeight="1"/>
    <row r="7" spans="2:29" s="2" customFormat="1" ht="12.75" customHeight="1">
      <c r="B7" s="213" t="s">
        <v>91</v>
      </c>
      <c r="C7" s="213"/>
      <c r="D7" s="213"/>
      <c r="E7" s="213"/>
      <c r="F7" s="213"/>
      <c r="I7" s="3"/>
      <c r="J7" s="3"/>
      <c r="W7" s="3"/>
      <c r="X7" s="3"/>
      <c r="Y7" s="3"/>
      <c r="Z7" s="3"/>
      <c r="AA7" s="3"/>
      <c r="AB7" s="3"/>
      <c r="AC7" s="3"/>
    </row>
    <row r="8" spans="1:29" s="2" customFormat="1" ht="18">
      <c r="A8" s="213" t="s">
        <v>92</v>
      </c>
      <c r="B8" s="213"/>
      <c r="C8" s="213"/>
      <c r="D8" s="213"/>
      <c r="E8" s="213"/>
      <c r="F8" s="213"/>
      <c r="G8" s="213"/>
      <c r="H8" s="213"/>
      <c r="I8" s="3"/>
      <c r="J8" s="3"/>
      <c r="W8" s="3"/>
      <c r="X8" s="3"/>
      <c r="Y8" s="3"/>
      <c r="Z8" s="3"/>
      <c r="AA8" s="3"/>
      <c r="AB8" s="3"/>
      <c r="AC8" s="3"/>
    </row>
    <row r="9" ht="15"/>
    <row r="10" ht="15"/>
    <row r="11" spans="1:16" ht="15">
      <c r="A11" s="40" t="s">
        <v>82</v>
      </c>
      <c r="B11" s="28"/>
      <c r="C11" s="28"/>
      <c r="D11" s="28"/>
      <c r="E11" s="28"/>
      <c r="F11" s="254"/>
      <c r="G11" s="28"/>
      <c r="H11" s="28"/>
      <c r="I11" s="254"/>
      <c r="J11" s="254"/>
      <c r="K11" s="28"/>
      <c r="L11" s="28"/>
      <c r="M11" s="28"/>
      <c r="N11" s="28"/>
      <c r="O11" s="28"/>
      <c r="P11" s="28"/>
    </row>
    <row r="12" spans="1:16" ht="15.75" thickBot="1">
      <c r="A12" s="88" t="s">
        <v>88</v>
      </c>
      <c r="B12" s="28"/>
      <c r="C12" s="28"/>
      <c r="D12" s="28"/>
      <c r="E12" s="28"/>
      <c r="F12" s="254"/>
      <c r="G12" s="28"/>
      <c r="H12" s="28"/>
      <c r="I12" s="254"/>
      <c r="J12" s="254"/>
      <c r="K12" s="28"/>
      <c r="L12" s="28"/>
      <c r="M12" s="28"/>
      <c r="N12" s="28"/>
      <c r="O12" s="28"/>
      <c r="P12" s="28"/>
    </row>
    <row r="13" spans="1:21" ht="15.75" thickBot="1">
      <c r="A13" s="196" t="s">
        <v>39</v>
      </c>
      <c r="B13" s="197"/>
      <c r="C13" s="197"/>
      <c r="D13" s="197"/>
      <c r="E13" s="198"/>
      <c r="F13" s="173"/>
      <c r="G13" s="74"/>
      <c r="H13" s="74"/>
      <c r="I13" s="173"/>
      <c r="J13" s="173"/>
      <c r="K13" s="74"/>
      <c r="L13" s="39"/>
      <c r="M13" s="39"/>
      <c r="N13" s="39"/>
      <c r="O13" s="39"/>
      <c r="P13" s="39"/>
      <c r="Q13" s="38"/>
      <c r="R13" s="38"/>
      <c r="U13" s="38"/>
    </row>
    <row r="14" spans="1:42" ht="15.75" customHeight="1">
      <c r="A14" s="224" t="s">
        <v>0</v>
      </c>
      <c r="B14" s="226" t="s">
        <v>46</v>
      </c>
      <c r="C14" s="226" t="s">
        <v>48</v>
      </c>
      <c r="D14" s="236" t="s">
        <v>90</v>
      </c>
      <c r="E14" s="217"/>
      <c r="F14" s="217" t="s">
        <v>93</v>
      </c>
      <c r="G14" s="225" t="s">
        <v>1</v>
      </c>
      <c r="H14" s="194" t="s">
        <v>2</v>
      </c>
      <c r="I14" s="243" t="s">
        <v>61</v>
      </c>
      <c r="J14" s="194" t="s">
        <v>3</v>
      </c>
      <c r="K14" s="194" t="s">
        <v>87</v>
      </c>
      <c r="L14" s="214" t="s">
        <v>4</v>
      </c>
      <c r="M14" s="215"/>
      <c r="N14" s="215"/>
      <c r="O14" s="215"/>
      <c r="P14" s="216"/>
      <c r="Q14" s="240" t="s">
        <v>5</v>
      </c>
      <c r="R14" s="241"/>
      <c r="S14" s="241"/>
      <c r="T14" s="241"/>
      <c r="U14" s="242"/>
      <c r="V14" s="89"/>
      <c r="W14" s="16"/>
      <c r="X14" s="16"/>
      <c r="Y14" s="16"/>
      <c r="Z14" s="16"/>
      <c r="AA14" s="16"/>
      <c r="AB14" s="16"/>
      <c r="AC14" s="16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ht="15.75" customHeight="1">
      <c r="A15" s="224"/>
      <c r="B15" s="226"/>
      <c r="C15" s="226"/>
      <c r="D15" s="237"/>
      <c r="E15" s="218"/>
      <c r="F15" s="218"/>
      <c r="G15" s="226"/>
      <c r="H15" s="195"/>
      <c r="I15" s="244"/>
      <c r="J15" s="195"/>
      <c r="K15" s="195"/>
      <c r="L15" s="203" t="s">
        <v>6</v>
      </c>
      <c r="M15" s="206" t="s">
        <v>7</v>
      </c>
      <c r="N15" s="207"/>
      <c r="O15" s="222"/>
      <c r="P15" s="208" t="s">
        <v>8</v>
      </c>
      <c r="Q15" s="203" t="s">
        <v>64</v>
      </c>
      <c r="R15" s="206" t="s">
        <v>7</v>
      </c>
      <c r="S15" s="207"/>
      <c r="T15" s="222"/>
      <c r="U15" s="199" t="s">
        <v>65</v>
      </c>
      <c r="V15" s="89"/>
      <c r="W15" s="16"/>
      <c r="X15" s="16"/>
      <c r="Y15" s="16"/>
      <c r="Z15" s="16"/>
      <c r="AA15" s="16"/>
      <c r="AB15" s="16"/>
      <c r="AC15" s="16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ht="15.75" thickBot="1">
      <c r="A16" s="224"/>
      <c r="B16" s="226"/>
      <c r="C16" s="226"/>
      <c r="D16" s="238"/>
      <c r="E16" s="239"/>
      <c r="F16" s="218"/>
      <c r="G16" s="226"/>
      <c r="H16" s="195"/>
      <c r="I16" s="244"/>
      <c r="J16" s="195"/>
      <c r="K16" s="195"/>
      <c r="L16" s="204"/>
      <c r="M16" s="193" t="s">
        <v>9</v>
      </c>
      <c r="N16" s="193"/>
      <c r="O16" s="211" t="s">
        <v>10</v>
      </c>
      <c r="P16" s="209"/>
      <c r="Q16" s="204"/>
      <c r="R16" s="206" t="s">
        <v>9</v>
      </c>
      <c r="S16" s="222"/>
      <c r="T16" s="201" t="s">
        <v>10</v>
      </c>
      <c r="U16" s="195"/>
      <c r="V16" s="89"/>
      <c r="W16" s="16"/>
      <c r="X16" s="16"/>
      <c r="Y16" s="16"/>
      <c r="Z16" s="16"/>
      <c r="AA16" s="16"/>
      <c r="AB16" s="16"/>
      <c r="AC16" s="16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ht="105.75" thickBot="1">
      <c r="A17" s="235"/>
      <c r="B17" s="226"/>
      <c r="C17" s="226"/>
      <c r="D17" s="7" t="s">
        <v>11</v>
      </c>
      <c r="E17" s="8" t="s">
        <v>62</v>
      </c>
      <c r="F17" s="218"/>
      <c r="G17" s="226"/>
      <c r="H17" s="195"/>
      <c r="I17" s="245"/>
      <c r="J17" s="195"/>
      <c r="K17" s="195"/>
      <c r="L17" s="204"/>
      <c r="M17" s="43" t="s">
        <v>12</v>
      </c>
      <c r="N17" s="43" t="s">
        <v>13</v>
      </c>
      <c r="O17" s="246"/>
      <c r="P17" s="209"/>
      <c r="Q17" s="205"/>
      <c r="R17" s="44" t="s">
        <v>63</v>
      </c>
      <c r="S17" s="44" t="s">
        <v>15</v>
      </c>
      <c r="T17" s="202"/>
      <c r="U17" s="200"/>
      <c r="V17" s="89"/>
      <c r="W17" s="163" t="s">
        <v>101</v>
      </c>
      <c r="X17" s="163" t="s">
        <v>102</v>
      </c>
      <c r="Y17" s="163" t="s">
        <v>103</v>
      </c>
      <c r="Z17" s="163" t="s">
        <v>104</v>
      </c>
      <c r="AA17" s="163" t="s">
        <v>105</v>
      </c>
      <c r="AB17" s="164" t="s">
        <v>106</v>
      </c>
      <c r="AC17" s="164" t="s">
        <v>107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ht="15">
      <c r="A18" s="91"/>
      <c r="B18" s="10" t="s">
        <v>16</v>
      </c>
      <c r="C18" s="12" t="s">
        <v>17</v>
      </c>
      <c r="D18" s="12" t="s">
        <v>18</v>
      </c>
      <c r="E18" s="12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2" t="s">
        <v>26</v>
      </c>
      <c r="M18" s="11" t="s">
        <v>27</v>
      </c>
      <c r="N18" s="11" t="s">
        <v>28</v>
      </c>
      <c r="O18" s="11" t="s">
        <v>29</v>
      </c>
      <c r="P18" s="11" t="s">
        <v>30</v>
      </c>
      <c r="Q18" s="11" t="s">
        <v>31</v>
      </c>
      <c r="R18" s="11" t="s">
        <v>32</v>
      </c>
      <c r="S18" s="12" t="s">
        <v>33</v>
      </c>
      <c r="T18" s="12" t="s">
        <v>37</v>
      </c>
      <c r="U18" s="47" t="s">
        <v>38</v>
      </c>
      <c r="V18" s="89"/>
      <c r="W18" s="16"/>
      <c r="X18" s="16"/>
      <c r="Y18" s="170"/>
      <c r="Z18" s="16"/>
      <c r="AA18" s="16"/>
      <c r="AB18" s="16"/>
      <c r="AC18" s="16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ht="21" customHeight="1">
      <c r="A19" s="17" t="s">
        <v>137</v>
      </c>
      <c r="B19" s="18" t="s">
        <v>152</v>
      </c>
      <c r="C19" s="19" t="s">
        <v>127</v>
      </c>
      <c r="D19" s="19" t="s">
        <v>128</v>
      </c>
      <c r="E19" s="19">
        <v>1</v>
      </c>
      <c r="F19" s="19" t="s">
        <v>129</v>
      </c>
      <c r="G19" s="19" t="s">
        <v>162</v>
      </c>
      <c r="H19" s="92">
        <v>20070909</v>
      </c>
      <c r="I19" s="19" t="s">
        <v>132</v>
      </c>
      <c r="J19" s="93">
        <v>1000000</v>
      </c>
      <c r="K19" s="94"/>
      <c r="L19" s="93">
        <v>900000</v>
      </c>
      <c r="M19" s="93"/>
      <c r="N19" s="93">
        <v>800000</v>
      </c>
      <c r="O19" s="93"/>
      <c r="P19" s="93">
        <v>100000</v>
      </c>
      <c r="Q19" s="93">
        <v>7700</v>
      </c>
      <c r="R19" s="93">
        <v>200</v>
      </c>
      <c r="S19" s="93"/>
      <c r="T19" s="93"/>
      <c r="U19" s="95">
        <v>7900</v>
      </c>
      <c r="V19" s="89"/>
      <c r="W19" s="166" t="str">
        <f>ELOLAP!$G$7</f>
        <v>R08</v>
      </c>
      <c r="X19" s="167">
        <f>ELOLAP!$H$7</f>
        <v>201301</v>
      </c>
      <c r="Y19" s="168" t="str">
        <f>ELOLAP!$I$7</f>
        <v>00000000</v>
      </c>
      <c r="Z19" s="162" t="str">
        <f>ELOLAP!$J$7</f>
        <v>20130201</v>
      </c>
      <c r="AA19" s="16" t="s">
        <v>110</v>
      </c>
      <c r="AB19" s="16" t="s">
        <v>172</v>
      </c>
      <c r="AC19" s="171" t="str">
        <f aca="true" t="shared" si="0" ref="AC19:AC25"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R08,201301,00000000,20130201,E,BEFT1DE,@BEFT1DE0001,KHITT,R,DE,1,EUR,OTP,20070909,USD,1000000,,900000,,800000,,100000,7700,200,,,7900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ht="21" customHeight="1">
      <c r="A20" s="17" t="s">
        <v>138</v>
      </c>
      <c r="B20" s="18" t="s">
        <v>152</v>
      </c>
      <c r="C20" s="19" t="s">
        <v>130</v>
      </c>
      <c r="D20" s="19" t="s">
        <v>131</v>
      </c>
      <c r="E20" s="19">
        <v>2</v>
      </c>
      <c r="F20" s="19" t="s">
        <v>129</v>
      </c>
      <c r="G20" s="19" t="s">
        <v>162</v>
      </c>
      <c r="H20" s="92">
        <v>20081231</v>
      </c>
      <c r="I20" s="19" t="s">
        <v>129</v>
      </c>
      <c r="J20" s="93">
        <v>500000</v>
      </c>
      <c r="K20" s="94"/>
      <c r="L20" s="93">
        <v>0</v>
      </c>
      <c r="M20" s="93">
        <v>400000</v>
      </c>
      <c r="N20" s="93"/>
      <c r="O20" s="93"/>
      <c r="P20" s="93">
        <v>400000</v>
      </c>
      <c r="Q20" s="93">
        <v>0</v>
      </c>
      <c r="R20" s="93">
        <v>1200</v>
      </c>
      <c r="S20" s="93"/>
      <c r="T20" s="93"/>
      <c r="U20" s="96">
        <v>1200</v>
      </c>
      <c r="V20" s="89"/>
      <c r="W20" s="166" t="str">
        <f>ELOLAP!$G$7</f>
        <v>R08</v>
      </c>
      <c r="X20" s="167">
        <f>ELOLAP!$H$7</f>
        <v>201301</v>
      </c>
      <c r="Y20" s="168" t="str">
        <f>ELOLAP!$I$7</f>
        <v>00000000</v>
      </c>
      <c r="Z20" s="162" t="str">
        <f>ELOLAP!$J$7</f>
        <v>20130201</v>
      </c>
      <c r="AA20" s="16" t="s">
        <v>110</v>
      </c>
      <c r="AB20" s="16" t="s">
        <v>172</v>
      </c>
      <c r="AC20" s="171" t="str">
        <f t="shared" si="0"/>
        <v>R08,201301,00000000,20130201,E,BEFT1DE,@BEFT1DE0002,KHITT,H,PL,2,EUR,OTP,20081231,EUR,500000,,0,400000,,,400000,0,1200,,,1200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ht="21" customHeight="1">
      <c r="A21" s="17" t="s">
        <v>139</v>
      </c>
      <c r="B21" s="18" t="s">
        <v>153</v>
      </c>
      <c r="C21" s="19" t="s">
        <v>130</v>
      </c>
      <c r="D21" s="20" t="s">
        <v>134</v>
      </c>
      <c r="E21" s="19">
        <v>1</v>
      </c>
      <c r="F21" s="19" t="s">
        <v>129</v>
      </c>
      <c r="G21" s="94"/>
      <c r="H21" s="92">
        <v>20100914</v>
      </c>
      <c r="I21" s="19" t="s">
        <v>129</v>
      </c>
      <c r="J21" s="97">
        <v>50000</v>
      </c>
      <c r="K21" s="30" t="s">
        <v>163</v>
      </c>
      <c r="L21" s="98">
        <v>45000</v>
      </c>
      <c r="M21" s="98"/>
      <c r="N21" s="98"/>
      <c r="O21" s="98">
        <v>0</v>
      </c>
      <c r="P21" s="98">
        <v>45000</v>
      </c>
      <c r="Q21" s="93">
        <v>13000</v>
      </c>
      <c r="R21" s="93">
        <v>200</v>
      </c>
      <c r="S21" s="93">
        <v>300</v>
      </c>
      <c r="T21" s="93"/>
      <c r="U21" s="96">
        <v>12900</v>
      </c>
      <c r="V21" s="89"/>
      <c r="W21" s="166" t="str">
        <f>ELOLAP!$G$7</f>
        <v>R08</v>
      </c>
      <c r="X21" s="167">
        <f>ELOLAP!$H$7</f>
        <v>201301</v>
      </c>
      <c r="Y21" s="168" t="str">
        <f>ELOLAP!$I$7</f>
        <v>00000000</v>
      </c>
      <c r="Z21" s="162" t="str">
        <f>ELOLAP!$J$7</f>
        <v>20130201</v>
      </c>
      <c r="AA21" s="16" t="s">
        <v>110</v>
      </c>
      <c r="AB21" s="16" t="s">
        <v>172</v>
      </c>
      <c r="AC21" s="171" t="str">
        <f t="shared" si="0"/>
        <v>R08,201301,00000000,20130201,E,BEFT1DE,@BEFT1DE0003,AHITT,H,US,1,EUR,,20100914,EUR,50000,HITEL33,45000,,,0,45000,13000,200,300,,12900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ht="21" customHeight="1">
      <c r="A22" s="17" t="s">
        <v>140</v>
      </c>
      <c r="B22" s="18" t="s">
        <v>153</v>
      </c>
      <c r="C22" s="19" t="s">
        <v>127</v>
      </c>
      <c r="D22" s="20" t="s">
        <v>134</v>
      </c>
      <c r="E22" s="19">
        <v>2</v>
      </c>
      <c r="F22" s="19" t="s">
        <v>135</v>
      </c>
      <c r="G22" s="94"/>
      <c r="H22" s="99"/>
      <c r="I22" s="255"/>
      <c r="J22" s="256"/>
      <c r="K22" s="94"/>
      <c r="L22" s="98">
        <v>9800000</v>
      </c>
      <c r="M22" s="98"/>
      <c r="N22" s="98">
        <v>800000</v>
      </c>
      <c r="O22" s="98">
        <v>0</v>
      </c>
      <c r="P22" s="98">
        <v>9000000</v>
      </c>
      <c r="Q22" s="93">
        <v>230000</v>
      </c>
      <c r="R22" s="93">
        <v>30000</v>
      </c>
      <c r="S22" s="93"/>
      <c r="T22" s="93"/>
      <c r="U22" s="96">
        <v>260000</v>
      </c>
      <c r="V22" s="89"/>
      <c r="W22" s="166" t="str">
        <f>ELOLAP!$G$7</f>
        <v>R08</v>
      </c>
      <c r="X22" s="167">
        <f>ELOLAP!$H$7</f>
        <v>201301</v>
      </c>
      <c r="Y22" s="168" t="str">
        <f>ELOLAP!$I$7</f>
        <v>00000000</v>
      </c>
      <c r="Z22" s="162" t="str">
        <f>ELOLAP!$J$7</f>
        <v>20130201</v>
      </c>
      <c r="AA22" s="16" t="s">
        <v>110</v>
      </c>
      <c r="AB22" s="16" t="s">
        <v>172</v>
      </c>
      <c r="AC22" s="171" t="str">
        <f t="shared" si="0"/>
        <v>R08,201301,00000000,20130201,E,BEFT1DE,@BEFT1DE0004,AHITT,R,US,2,HUF,,,,,,9800000,,800000,0,9000000,230000,30000,,,260000</v>
      </c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ht="21" customHeight="1">
      <c r="A23" s="17" t="s">
        <v>141</v>
      </c>
      <c r="B23" s="18" t="s">
        <v>160</v>
      </c>
      <c r="C23" s="19" t="s">
        <v>130</v>
      </c>
      <c r="D23" s="20" t="s">
        <v>128</v>
      </c>
      <c r="E23" s="19">
        <v>1</v>
      </c>
      <c r="F23" s="19" t="s">
        <v>129</v>
      </c>
      <c r="G23" s="94"/>
      <c r="H23" s="100"/>
      <c r="I23" s="255"/>
      <c r="J23" s="256"/>
      <c r="K23" s="94"/>
      <c r="L23" s="98">
        <v>700000</v>
      </c>
      <c r="M23" s="98">
        <v>50000</v>
      </c>
      <c r="N23" s="98"/>
      <c r="O23" s="98">
        <v>0</v>
      </c>
      <c r="P23" s="98">
        <v>750000</v>
      </c>
      <c r="Q23" s="93">
        <v>40</v>
      </c>
      <c r="R23" s="97">
        <v>42</v>
      </c>
      <c r="S23" s="93"/>
      <c r="T23" s="93">
        <v>18</v>
      </c>
      <c r="U23" s="97">
        <v>100</v>
      </c>
      <c r="V23" s="89"/>
      <c r="W23" s="166" t="str">
        <f>ELOLAP!$G$7</f>
        <v>R08</v>
      </c>
      <c r="X23" s="167">
        <f>ELOLAP!$H$7</f>
        <v>201301</v>
      </c>
      <c r="Y23" s="168" t="str">
        <f>ELOLAP!$I$7</f>
        <v>00000000</v>
      </c>
      <c r="Z23" s="162" t="str">
        <f>ELOLAP!$J$7</f>
        <v>20130201</v>
      </c>
      <c r="AA23" s="16" t="s">
        <v>110</v>
      </c>
      <c r="AB23" s="16" t="s">
        <v>172</v>
      </c>
      <c r="AC23" s="171" t="str">
        <f t="shared" si="0"/>
        <v>R08,201301,00000000,20130201,E,BEFT1DE,@BEFT1DE0005,PLIZT,H,DE,1,EUR,,,,,,700000,50000,,0,750000,40,42,,18,100</v>
      </c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ht="21" customHeight="1">
      <c r="A24" s="17" t="s">
        <v>142</v>
      </c>
      <c r="B24" s="18" t="s">
        <v>161</v>
      </c>
      <c r="C24" s="19" t="s">
        <v>127</v>
      </c>
      <c r="D24" s="20" t="s">
        <v>128</v>
      </c>
      <c r="E24" s="19">
        <v>1</v>
      </c>
      <c r="F24" s="19" t="s">
        <v>129</v>
      </c>
      <c r="G24" s="94"/>
      <c r="H24" s="99"/>
      <c r="I24" s="255"/>
      <c r="J24" s="256"/>
      <c r="K24" s="94"/>
      <c r="L24" s="98">
        <v>610000</v>
      </c>
      <c r="M24" s="98"/>
      <c r="N24" s="98">
        <v>200000</v>
      </c>
      <c r="O24" s="98">
        <v>-10000</v>
      </c>
      <c r="P24" s="98">
        <v>400000</v>
      </c>
      <c r="Q24" s="93">
        <v>43</v>
      </c>
      <c r="R24" s="97">
        <v>43</v>
      </c>
      <c r="S24" s="93"/>
      <c r="T24" s="93"/>
      <c r="U24" s="97">
        <v>86</v>
      </c>
      <c r="V24" s="89"/>
      <c r="W24" s="166" t="str">
        <f>ELOLAP!$G$7</f>
        <v>R08</v>
      </c>
      <c r="X24" s="167">
        <f>ELOLAP!$H$7</f>
        <v>201301</v>
      </c>
      <c r="Y24" s="168" t="str">
        <f>ELOLAP!$I$7</f>
        <v>00000000</v>
      </c>
      <c r="Z24" s="162" t="str">
        <f>ELOLAP!$J$7</f>
        <v>20130201</v>
      </c>
      <c r="AA24" s="16" t="s">
        <v>110</v>
      </c>
      <c r="AB24" s="16" t="s">
        <v>172</v>
      </c>
      <c r="AC24" s="171" t="str">
        <f t="shared" si="0"/>
        <v>R08,201301,00000000,20130201,E,BEFT1DE,@BEFT1DE0006,REPOT,R,DE,1,EUR,,,,,,610000,,200000,-10000,400000,43,43,,,86</v>
      </c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ht="21" customHeight="1">
      <c r="A25" s="17" t="s">
        <v>147</v>
      </c>
      <c r="B25" s="18" t="s">
        <v>154</v>
      </c>
      <c r="C25" s="19" t="s">
        <v>127</v>
      </c>
      <c r="D25" s="19" t="s">
        <v>128</v>
      </c>
      <c r="E25" s="19">
        <v>3</v>
      </c>
      <c r="F25" s="19" t="s">
        <v>132</v>
      </c>
      <c r="G25" s="94"/>
      <c r="H25" s="101"/>
      <c r="I25" s="257"/>
      <c r="J25" s="257"/>
      <c r="K25" s="94"/>
      <c r="L25" s="93">
        <v>30000</v>
      </c>
      <c r="M25" s="93"/>
      <c r="N25" s="93"/>
      <c r="O25" s="93">
        <v>0</v>
      </c>
      <c r="P25" s="93">
        <v>30000</v>
      </c>
      <c r="Q25" s="93">
        <v>600</v>
      </c>
      <c r="R25" s="93"/>
      <c r="S25" s="93"/>
      <c r="T25" s="93"/>
      <c r="U25" s="95">
        <v>600</v>
      </c>
      <c r="V25" s="89"/>
      <c r="W25" s="166" t="str">
        <f>ELOLAP!$G$7</f>
        <v>R08</v>
      </c>
      <c r="X25" s="167">
        <f>ELOLAP!$H$7</f>
        <v>201301</v>
      </c>
      <c r="Y25" s="168" t="str">
        <f>ELOLAP!$I$7</f>
        <v>00000000</v>
      </c>
      <c r="Z25" s="162" t="str">
        <f>ELOLAP!$J$7</f>
        <v>20130201</v>
      </c>
      <c r="AA25" s="16" t="s">
        <v>110</v>
      </c>
      <c r="AB25" s="16" t="s">
        <v>172</v>
      </c>
      <c r="AC25" s="171" t="str">
        <f t="shared" si="0"/>
        <v>R08,201301,00000000,20130201,E,BEFT1DE,@BEFT1DE0007,EHITT,R,DE,3,USD,,,,,,30000,,,0,30000,600,,,,600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ht="19.5" customHeight="1">
      <c r="A26" s="17" t="s">
        <v>155</v>
      </c>
      <c r="B26" s="18" t="s">
        <v>154</v>
      </c>
      <c r="C26" s="19" t="s">
        <v>130</v>
      </c>
      <c r="D26" s="19" t="s">
        <v>128</v>
      </c>
      <c r="E26" s="19">
        <v>4</v>
      </c>
      <c r="F26" s="19" t="s">
        <v>132</v>
      </c>
      <c r="G26" s="94"/>
      <c r="H26" s="94"/>
      <c r="I26" s="255"/>
      <c r="J26" s="255"/>
      <c r="K26" s="94"/>
      <c r="L26" s="58">
        <v>560000</v>
      </c>
      <c r="M26" s="58">
        <v>40000</v>
      </c>
      <c r="N26" s="58"/>
      <c r="O26" s="58"/>
      <c r="P26" s="84">
        <v>600000</v>
      </c>
      <c r="Q26" s="58"/>
      <c r="R26" s="58"/>
      <c r="S26" s="58"/>
      <c r="T26" s="58"/>
      <c r="U26" s="60"/>
      <c r="V26" s="89"/>
      <c r="W26" s="166" t="str">
        <f>ELOLAP!$G$7</f>
        <v>R08</v>
      </c>
      <c r="X26" s="167">
        <f>ELOLAP!$H$7</f>
        <v>201301</v>
      </c>
      <c r="Y26" s="168" t="str">
        <f>ELOLAP!$I$7</f>
        <v>00000000</v>
      </c>
      <c r="Z26" s="162" t="str">
        <f>ELOLAP!$J$7</f>
        <v>20130201</v>
      </c>
      <c r="AA26" s="16" t="s">
        <v>110</v>
      </c>
      <c r="AB26" s="16" t="s">
        <v>172</v>
      </c>
      <c r="AC26" s="171" t="str">
        <f>W26&amp;","&amp;X26&amp;","&amp;Y26&amp;","&amp;Z26&amp;","&amp;AA26&amp;","&amp;AB26&amp;","&amp;"@"&amp;AB26&amp;"00"&amp;A26&amp;","&amp;B26&amp;","&amp;C26&amp;","&amp;D26&amp;","&amp;E26&amp;","&amp;F26&amp;","&amp;G26&amp;","&amp;H26&amp;","&amp;I26&amp;","&amp;J26&amp;","&amp;K26&amp;","&amp;L26&amp;","&amp;M26&amp;","&amp;N26&amp;","&amp;O26&amp;","&amp;P26&amp;","&amp;Q26&amp;","&amp;R26&amp;","&amp;S26&amp;","&amp;T26&amp;","&amp;U26</f>
        <v>R08,201301,00000000,20130201,E,BEFT1DE,@BEFT1DE0008,EHITT,H,DE,4,USD,,,,,,560000,40000,,,600000,,,,,</v>
      </c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ht="15">
      <c r="A27" s="17" t="s">
        <v>156</v>
      </c>
      <c r="B27" s="102"/>
      <c r="C27" s="103"/>
      <c r="D27" s="83"/>
      <c r="E27" s="83"/>
      <c r="F27" s="103"/>
      <c r="G27" s="83"/>
      <c r="H27" s="83"/>
      <c r="I27" s="103"/>
      <c r="J27" s="103"/>
      <c r="K27" s="83"/>
      <c r="L27" s="58"/>
      <c r="M27" s="58"/>
      <c r="N27" s="58"/>
      <c r="O27" s="58"/>
      <c r="P27" s="58"/>
      <c r="Q27" s="58"/>
      <c r="R27" s="58"/>
      <c r="S27" s="58"/>
      <c r="T27" s="58"/>
      <c r="U27" s="60"/>
      <c r="V27" s="89"/>
      <c r="W27" s="16"/>
      <c r="X27" s="16"/>
      <c r="Y27" s="16"/>
      <c r="Z27" s="16"/>
      <c r="AA27" s="16"/>
      <c r="AB27" s="16"/>
      <c r="AC27" s="16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ht="15">
      <c r="A28" s="17" t="s">
        <v>157</v>
      </c>
      <c r="B28" s="102"/>
      <c r="C28" s="103"/>
      <c r="D28" s="83"/>
      <c r="E28" s="83"/>
      <c r="F28" s="103"/>
      <c r="G28" s="83"/>
      <c r="H28" s="83"/>
      <c r="I28" s="103"/>
      <c r="J28" s="10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104"/>
      <c r="V28" s="89"/>
      <c r="W28" s="16"/>
      <c r="X28" s="16"/>
      <c r="Y28" s="16"/>
      <c r="Z28" s="16"/>
      <c r="AA28" s="16"/>
      <c r="AB28" s="16"/>
      <c r="AC28" s="16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ht="15">
      <c r="A29" s="17" t="s">
        <v>158</v>
      </c>
      <c r="B29" s="102"/>
      <c r="C29" s="103"/>
      <c r="D29" s="83"/>
      <c r="E29" s="83"/>
      <c r="F29" s="103"/>
      <c r="G29" s="83"/>
      <c r="H29" s="83"/>
      <c r="I29" s="103"/>
      <c r="J29" s="10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104"/>
      <c r="V29" s="89"/>
      <c r="W29" s="16"/>
      <c r="X29" s="16"/>
      <c r="Y29" s="16"/>
      <c r="Z29" s="16"/>
      <c r="AA29" s="16"/>
      <c r="AB29" s="16"/>
      <c r="AC29" s="16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ht="15">
      <c r="A30" s="17" t="s">
        <v>159</v>
      </c>
      <c r="B30" s="105"/>
      <c r="C30" s="83"/>
      <c r="D30" s="83"/>
      <c r="E30" s="83"/>
      <c r="F30" s="103"/>
      <c r="G30" s="83"/>
      <c r="H30" s="83"/>
      <c r="I30" s="103"/>
      <c r="J30" s="10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04"/>
      <c r="V30" s="89"/>
      <c r="W30" s="16"/>
      <c r="X30" s="16"/>
      <c r="Y30" s="16"/>
      <c r="Z30" s="16"/>
      <c r="AA30" s="16"/>
      <c r="AB30" s="16"/>
      <c r="AC30" s="16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ht="15">
      <c r="A31" s="106" t="s">
        <v>35</v>
      </c>
      <c r="B31" s="105"/>
      <c r="C31" s="83"/>
      <c r="D31" s="83"/>
      <c r="E31" s="83"/>
      <c r="F31" s="103"/>
      <c r="G31" s="83"/>
      <c r="H31" s="83"/>
      <c r="I31" s="103"/>
      <c r="J31" s="10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104"/>
      <c r="V31" s="89"/>
      <c r="W31" s="16"/>
      <c r="X31" s="16"/>
      <c r="Y31" s="16"/>
      <c r="Z31" s="16"/>
      <c r="AA31" s="16"/>
      <c r="AB31" s="16"/>
      <c r="AC31" s="16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ht="15.75" thickBot="1">
      <c r="A32" s="107" t="s">
        <v>36</v>
      </c>
      <c r="B32" s="76"/>
      <c r="C32" s="34"/>
      <c r="D32" s="34"/>
      <c r="E32" s="34"/>
      <c r="F32" s="35"/>
      <c r="G32" s="34"/>
      <c r="H32" s="34"/>
      <c r="I32" s="35"/>
      <c r="J32" s="35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108"/>
      <c r="V32" s="89"/>
      <c r="W32" s="16"/>
      <c r="X32" s="16"/>
      <c r="Y32" s="16"/>
      <c r="Z32" s="16"/>
      <c r="AA32" s="16"/>
      <c r="AB32" s="16"/>
      <c r="AC32" s="16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" ht="15">
      <c r="A33" s="72"/>
      <c r="B33" s="38"/>
      <c r="C33" s="38"/>
      <c r="D33" s="38"/>
    </row>
    <row r="34" ht="15">
      <c r="A34" s="37"/>
    </row>
    <row r="35" ht="15">
      <c r="A35" s="37"/>
    </row>
    <row r="36" ht="15">
      <c r="A36" s="37"/>
    </row>
    <row r="37" ht="15">
      <c r="A37" s="37"/>
    </row>
  </sheetData>
  <sheetProtection/>
  <mergeCells count="25">
    <mergeCell ref="U15:U17"/>
    <mergeCell ref="M16:N16"/>
    <mergeCell ref="O16:O17"/>
    <mergeCell ref="R16:S16"/>
    <mergeCell ref="R15:T15"/>
    <mergeCell ref="D14:E16"/>
    <mergeCell ref="F14:F17"/>
    <mergeCell ref="G14:G17"/>
    <mergeCell ref="H14:H17"/>
    <mergeCell ref="Q14:U14"/>
    <mergeCell ref="L15:L17"/>
    <mergeCell ref="M15:O15"/>
    <mergeCell ref="P15:P17"/>
    <mergeCell ref="I14:I17"/>
    <mergeCell ref="Q15:Q17"/>
    <mergeCell ref="J14:J17"/>
    <mergeCell ref="K14:K17"/>
    <mergeCell ref="L14:P14"/>
    <mergeCell ref="T16:T17"/>
    <mergeCell ref="B7:F7"/>
    <mergeCell ref="A8:H8"/>
    <mergeCell ref="A13:E13"/>
    <mergeCell ref="A14:A17"/>
    <mergeCell ref="B14:B17"/>
    <mergeCell ref="C14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A10">
      <selection activeCell="G31" sqref="G3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58" customWidth="1"/>
    <col min="5" max="5" width="10.57421875" style="158" customWidth="1"/>
    <col min="6" max="6" width="12.28125" style="1" customWidth="1"/>
    <col min="7" max="7" width="12.421875" style="174" customWidth="1"/>
    <col min="8" max="8" width="12.42187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58" customWidth="1"/>
    <col min="17" max="17" width="11.421875" style="158" customWidth="1"/>
    <col min="18" max="20" width="9.140625" style="158" customWidth="1"/>
    <col min="21" max="21" width="11.140625" style="158" customWidth="1"/>
    <col min="22" max="22" width="98.28125" style="1" bestFit="1" customWidth="1"/>
    <col min="23" max="16384" width="9.140625" style="1" customWidth="1"/>
  </cols>
  <sheetData>
    <row r="1" ht="15"/>
    <row r="2" ht="15"/>
    <row r="3" ht="15"/>
    <row r="4" ht="15"/>
    <row r="5" ht="15"/>
    <row r="6" ht="15" customHeight="1"/>
    <row r="7" spans="2:21" s="2" customFormat="1" ht="12.75" customHeight="1">
      <c r="B7" s="213" t="s">
        <v>91</v>
      </c>
      <c r="C7" s="213"/>
      <c r="D7" s="213"/>
      <c r="E7" s="213"/>
      <c r="F7" s="213"/>
      <c r="G7" s="175"/>
      <c r="P7" s="3"/>
      <c r="Q7" s="3"/>
      <c r="R7" s="3"/>
      <c r="S7" s="3"/>
      <c r="T7" s="3"/>
      <c r="U7" s="3"/>
    </row>
    <row r="8" spans="1:21" s="2" customFormat="1" ht="18">
      <c r="A8" s="213" t="s">
        <v>92</v>
      </c>
      <c r="B8" s="213"/>
      <c r="C8" s="213"/>
      <c r="D8" s="213"/>
      <c r="E8" s="213"/>
      <c r="F8" s="213"/>
      <c r="G8" s="213"/>
      <c r="H8" s="213"/>
      <c r="P8" s="3"/>
      <c r="Q8" s="3"/>
      <c r="R8" s="3"/>
      <c r="S8" s="3"/>
      <c r="T8" s="3"/>
      <c r="U8" s="3"/>
    </row>
    <row r="9" ht="15"/>
    <row r="10" ht="15"/>
    <row r="11" ht="15">
      <c r="A11" s="4" t="s">
        <v>83</v>
      </c>
    </row>
    <row r="12" ht="15.75" thickBot="1">
      <c r="A12" s="5" t="s">
        <v>88</v>
      </c>
    </row>
    <row r="13" spans="1:14" ht="15.75" thickBot="1">
      <c r="A13" s="196" t="s">
        <v>76</v>
      </c>
      <c r="B13" s="197"/>
      <c r="C13" s="197"/>
      <c r="D13" s="197"/>
      <c r="E13" s="198"/>
      <c r="F13" s="77"/>
      <c r="G13" s="176"/>
      <c r="H13" s="77"/>
      <c r="I13" s="77"/>
      <c r="J13" s="77"/>
      <c r="K13" s="39"/>
      <c r="M13" s="39"/>
      <c r="N13" s="39"/>
    </row>
    <row r="14" spans="1:14" ht="15">
      <c r="A14" s="223" t="s">
        <v>0</v>
      </c>
      <c r="B14" s="225" t="s">
        <v>46</v>
      </c>
      <c r="C14" s="225" t="s">
        <v>34</v>
      </c>
      <c r="D14" s="194" t="s">
        <v>89</v>
      </c>
      <c r="E14" s="229" t="s">
        <v>93</v>
      </c>
      <c r="F14" s="214" t="s">
        <v>4</v>
      </c>
      <c r="G14" s="215"/>
      <c r="H14" s="215"/>
      <c r="I14" s="215"/>
      <c r="J14" s="219" t="s">
        <v>5</v>
      </c>
      <c r="K14" s="220"/>
      <c r="L14" s="220"/>
      <c r="M14" s="220"/>
      <c r="N14" s="221"/>
    </row>
    <row r="15" spans="1:14" ht="15">
      <c r="A15" s="224"/>
      <c r="B15" s="226"/>
      <c r="C15" s="226"/>
      <c r="D15" s="195"/>
      <c r="E15" s="209"/>
      <c r="F15" s="203" t="s">
        <v>6</v>
      </c>
      <c r="G15" s="227" t="s">
        <v>7</v>
      </c>
      <c r="H15" s="222"/>
      <c r="I15" s="208" t="s">
        <v>8</v>
      </c>
      <c r="J15" s="203" t="s">
        <v>71</v>
      </c>
      <c r="K15" s="206" t="s">
        <v>7</v>
      </c>
      <c r="L15" s="207"/>
      <c r="M15" s="222"/>
      <c r="N15" s="199" t="s">
        <v>65</v>
      </c>
    </row>
    <row r="16" spans="1:14" ht="15">
      <c r="A16" s="224"/>
      <c r="B16" s="226"/>
      <c r="C16" s="226"/>
      <c r="D16" s="195"/>
      <c r="E16" s="209"/>
      <c r="F16" s="237"/>
      <c r="G16" s="247" t="s">
        <v>9</v>
      </c>
      <c r="H16" s="211" t="s">
        <v>10</v>
      </c>
      <c r="I16" s="209"/>
      <c r="J16" s="204"/>
      <c r="K16" s="206" t="s">
        <v>9</v>
      </c>
      <c r="L16" s="222"/>
      <c r="M16" s="201" t="s">
        <v>10</v>
      </c>
      <c r="N16" s="195"/>
    </row>
    <row r="17" spans="1:22" ht="105.75" thickBot="1">
      <c r="A17" s="224"/>
      <c r="B17" s="226"/>
      <c r="C17" s="226"/>
      <c r="D17" s="195"/>
      <c r="E17" s="209"/>
      <c r="F17" s="238"/>
      <c r="G17" s="248"/>
      <c r="H17" s="212"/>
      <c r="I17" s="210"/>
      <c r="J17" s="205"/>
      <c r="K17" s="44" t="s">
        <v>63</v>
      </c>
      <c r="L17" s="44" t="s">
        <v>15</v>
      </c>
      <c r="M17" s="202"/>
      <c r="N17" s="200"/>
      <c r="P17" s="163" t="s">
        <v>101</v>
      </c>
      <c r="Q17" s="163" t="s">
        <v>102</v>
      </c>
      <c r="R17" s="163" t="s">
        <v>103</v>
      </c>
      <c r="S17" s="163" t="s">
        <v>104</v>
      </c>
      <c r="T17" s="163" t="s">
        <v>105</v>
      </c>
      <c r="U17" s="164" t="s">
        <v>106</v>
      </c>
      <c r="V17" s="164" t="s">
        <v>107</v>
      </c>
    </row>
    <row r="18" spans="1:22" ht="15">
      <c r="A18" s="78"/>
      <c r="B18" s="10" t="s">
        <v>16</v>
      </c>
      <c r="C18" s="12" t="s">
        <v>17</v>
      </c>
      <c r="D18" s="12" t="s">
        <v>18</v>
      </c>
      <c r="E18" s="12" t="s">
        <v>19</v>
      </c>
      <c r="F18" s="12" t="s">
        <v>45</v>
      </c>
      <c r="G18" s="177" t="s">
        <v>21</v>
      </c>
      <c r="H18" s="12" t="s">
        <v>22</v>
      </c>
      <c r="I18" s="12" t="s">
        <v>23</v>
      </c>
      <c r="J18" s="12" t="s">
        <v>40</v>
      </c>
      <c r="K18" s="12" t="s">
        <v>25</v>
      </c>
      <c r="L18" s="12" t="s">
        <v>26</v>
      </c>
      <c r="M18" s="14" t="s">
        <v>27</v>
      </c>
      <c r="N18" s="15" t="s">
        <v>28</v>
      </c>
      <c r="P18" s="16"/>
      <c r="Q18" s="16"/>
      <c r="R18" s="16"/>
      <c r="S18" s="16"/>
      <c r="T18" s="16"/>
      <c r="U18" s="16"/>
      <c r="V18" s="16"/>
    </row>
    <row r="19" spans="1:22" ht="15">
      <c r="A19" s="17" t="s">
        <v>137</v>
      </c>
      <c r="B19" s="80" t="s">
        <v>164</v>
      </c>
      <c r="C19" s="81"/>
      <c r="D19" s="126" t="s">
        <v>128</v>
      </c>
      <c r="E19" s="103" t="s">
        <v>129</v>
      </c>
      <c r="F19" s="58">
        <v>0</v>
      </c>
      <c r="G19" s="178">
        <v>1200000</v>
      </c>
      <c r="H19" s="58"/>
      <c r="I19" s="58">
        <v>1200000</v>
      </c>
      <c r="J19" s="85"/>
      <c r="K19" s="85"/>
      <c r="L19" s="63"/>
      <c r="M19" s="86"/>
      <c r="N19" s="85"/>
      <c r="P19" s="166" t="str">
        <f>ELOLAP!$G$7</f>
        <v>R08</v>
      </c>
      <c r="Q19" s="167">
        <f>ELOLAP!$H$7</f>
        <v>201301</v>
      </c>
      <c r="R19" s="168" t="str">
        <f>ELOLAP!$I$7</f>
        <v>00000000</v>
      </c>
      <c r="S19" s="162" t="str">
        <f>ELOLAP!$J$7</f>
        <v>20130201</v>
      </c>
      <c r="T19" s="16" t="s">
        <v>110</v>
      </c>
      <c r="U19" s="16" t="s">
        <v>173</v>
      </c>
      <c r="V19" s="9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R08,201301,00000000,20130201,E,BEFT2DE,@BEFT2DE0001,NBFSZLAT,,DE,EUR,0,1200000,,1200000,,,,,</v>
      </c>
    </row>
    <row r="20" spans="1:22" ht="15">
      <c r="A20" s="17" t="s">
        <v>138</v>
      </c>
      <c r="B20" s="80" t="s">
        <v>164</v>
      </c>
      <c r="C20" s="81"/>
      <c r="D20" s="27" t="s">
        <v>131</v>
      </c>
      <c r="E20" s="29" t="s">
        <v>135</v>
      </c>
      <c r="F20" s="63">
        <v>-340000</v>
      </c>
      <c r="G20" s="179">
        <v>560000</v>
      </c>
      <c r="H20" s="63"/>
      <c r="I20" s="63">
        <v>220000</v>
      </c>
      <c r="J20" s="86"/>
      <c r="K20" s="86"/>
      <c r="L20" s="63"/>
      <c r="M20" s="86"/>
      <c r="N20" s="86"/>
      <c r="P20" s="166" t="str">
        <f>ELOLAP!$G$7</f>
        <v>R08</v>
      </c>
      <c r="Q20" s="167">
        <f>ELOLAP!$H$7</f>
        <v>201301</v>
      </c>
      <c r="R20" s="168" t="str">
        <f>ELOLAP!$I$7</f>
        <v>00000000</v>
      </c>
      <c r="S20" s="162" t="str">
        <f>ELOLAP!$J$7</f>
        <v>20130201</v>
      </c>
      <c r="T20" s="16" t="s">
        <v>110</v>
      </c>
      <c r="U20" s="16" t="s">
        <v>173</v>
      </c>
      <c r="V20" s="9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R08,201301,00000000,20130201,E,BEFT2DE,@BEFT2DE0002,NBFSZLAT,,PL,HUF,-340000,560000,,220000,,,,,</v>
      </c>
    </row>
    <row r="21" spans="1:22" ht="15">
      <c r="A21" s="17" t="s">
        <v>139</v>
      </c>
      <c r="B21" s="80" t="s">
        <v>164</v>
      </c>
      <c r="C21" s="81"/>
      <c r="D21" s="27" t="s">
        <v>134</v>
      </c>
      <c r="E21" s="29" t="s">
        <v>132</v>
      </c>
      <c r="F21" s="63">
        <v>5600000</v>
      </c>
      <c r="G21" s="179">
        <v>-600000</v>
      </c>
      <c r="H21" s="63"/>
      <c r="I21" s="63">
        <v>5000000</v>
      </c>
      <c r="J21" s="86"/>
      <c r="K21" s="86"/>
      <c r="L21" s="63"/>
      <c r="M21" s="86"/>
      <c r="N21" s="86"/>
      <c r="P21" s="166" t="str">
        <f>ELOLAP!$G$7</f>
        <v>R08</v>
      </c>
      <c r="Q21" s="167">
        <f>ELOLAP!$H$7</f>
        <v>201301</v>
      </c>
      <c r="R21" s="168" t="str">
        <f>ELOLAP!$I$7</f>
        <v>00000000</v>
      </c>
      <c r="S21" s="162" t="str">
        <f>ELOLAP!$J$7</f>
        <v>20130201</v>
      </c>
      <c r="T21" s="16" t="s">
        <v>110</v>
      </c>
      <c r="U21" s="16" t="s">
        <v>173</v>
      </c>
      <c r="V21" s="9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R08,201301,00000000,20130201,E,BEFT2DE,@BEFT2DE0003,NBFSZLAT,,US,USD,5600000,-600000,,5000000,,,,,</v>
      </c>
    </row>
    <row r="22" spans="1:22" ht="15">
      <c r="A22" s="17" t="s">
        <v>140</v>
      </c>
      <c r="B22" s="80" t="s">
        <v>164</v>
      </c>
      <c r="C22" s="81"/>
      <c r="D22" s="27" t="s">
        <v>134</v>
      </c>
      <c r="E22" s="29" t="s">
        <v>129</v>
      </c>
      <c r="F22" s="87">
        <v>760000</v>
      </c>
      <c r="G22" s="180">
        <v>-800000</v>
      </c>
      <c r="H22" s="87"/>
      <c r="I22" s="87">
        <v>-40000</v>
      </c>
      <c r="J22" s="86"/>
      <c r="K22" s="86"/>
      <c r="L22" s="63"/>
      <c r="M22" s="86"/>
      <c r="N22" s="86"/>
      <c r="P22" s="166" t="str">
        <f>ELOLAP!$G$7</f>
        <v>R08</v>
      </c>
      <c r="Q22" s="167">
        <f>ELOLAP!$H$7</f>
        <v>201301</v>
      </c>
      <c r="R22" s="168" t="str">
        <f>ELOLAP!$I$7</f>
        <v>00000000</v>
      </c>
      <c r="S22" s="162" t="str">
        <f>ELOLAP!$J$7</f>
        <v>20130201</v>
      </c>
      <c r="T22" s="16" t="s">
        <v>110</v>
      </c>
      <c r="U22" s="16" t="s">
        <v>173</v>
      </c>
      <c r="V22" s="9" t="str">
        <f>P22&amp;","&amp;Q22&amp;","&amp;R22&amp;","&amp;S22&amp;","&amp;T22&amp;","&amp;U22&amp;","&amp;"@"&amp;U22&amp;"00"&amp;A22&amp;","&amp;B22&amp;","&amp;C22&amp;","&amp;D22&amp;","&amp;E22&amp;","&amp;F22&amp;","&amp;G22&amp;","&amp;H22&amp;","&amp;I22&amp;","&amp;J22&amp;","&amp;K22&amp;","&amp;L22&amp;","&amp;M22&amp;","&amp;N22</f>
        <v>R08,201301,00000000,20130201,E,BEFT2DE,@BEFT2DE0004,NBFSZLAT,,US,EUR,760000,-800000,,-40000,,,,,</v>
      </c>
    </row>
    <row r="23" spans="1:22" ht="15">
      <c r="A23" s="17" t="s">
        <v>141</v>
      </c>
      <c r="B23" s="80" t="s">
        <v>164</v>
      </c>
      <c r="C23" s="81"/>
      <c r="D23" s="27" t="s">
        <v>128</v>
      </c>
      <c r="E23" s="29" t="s">
        <v>135</v>
      </c>
      <c r="F23" s="87">
        <v>120000</v>
      </c>
      <c r="G23" s="180">
        <v>-100000</v>
      </c>
      <c r="H23" s="87"/>
      <c r="I23" s="87">
        <v>20000</v>
      </c>
      <c r="J23" s="86"/>
      <c r="K23" s="86"/>
      <c r="L23" s="63"/>
      <c r="M23" s="86"/>
      <c r="N23" s="86"/>
      <c r="P23" s="166" t="str">
        <f>ELOLAP!$G$7</f>
        <v>R08</v>
      </c>
      <c r="Q23" s="167">
        <f>ELOLAP!$H$7</f>
        <v>201301</v>
      </c>
      <c r="R23" s="168" t="str">
        <f>ELOLAP!$I$7</f>
        <v>00000000</v>
      </c>
      <c r="S23" s="162" t="str">
        <f>ELOLAP!$J$7</f>
        <v>20130201</v>
      </c>
      <c r="T23" s="16" t="s">
        <v>110</v>
      </c>
      <c r="U23" s="16" t="s">
        <v>173</v>
      </c>
      <c r="V23" s="9" t="str">
        <f>P23&amp;","&amp;Q23&amp;","&amp;R23&amp;","&amp;S23&amp;","&amp;T23&amp;","&amp;U23&amp;","&amp;"@"&amp;U23&amp;"00"&amp;A23&amp;","&amp;B23&amp;","&amp;C23&amp;","&amp;D23&amp;","&amp;E23&amp;","&amp;F23&amp;","&amp;G23&amp;","&amp;H23&amp;","&amp;I23&amp;","&amp;J23&amp;","&amp;K23&amp;","&amp;L23&amp;","&amp;M23&amp;","&amp;N23</f>
        <v>R08,201301,00000000,20130201,E,BEFT2DE,@BEFT2DE0005,NBFSZLAT,,DE,HUF,120000,-100000,,20000,,,,,</v>
      </c>
    </row>
    <row r="24" spans="1:18" ht="15">
      <c r="A24" s="72"/>
      <c r="Q24" s="16"/>
      <c r="R24" s="162"/>
    </row>
    <row r="25" spans="1:18" ht="15">
      <c r="A25" s="72"/>
      <c r="Q25" s="16"/>
      <c r="R25" s="162"/>
    </row>
    <row r="26" ht="15"/>
  </sheetData>
  <sheetProtection/>
  <mergeCells count="20">
    <mergeCell ref="F14:I14"/>
    <mergeCell ref="J14:N14"/>
    <mergeCell ref="F15:F17"/>
    <mergeCell ref="B7:F7"/>
    <mergeCell ref="A8:H8"/>
    <mergeCell ref="A13:E13"/>
    <mergeCell ref="A14:A17"/>
    <mergeCell ref="B14:B17"/>
    <mergeCell ref="C14:C17"/>
    <mergeCell ref="D14:D17"/>
    <mergeCell ref="E14:E17"/>
    <mergeCell ref="N15:N17"/>
    <mergeCell ref="G16:G17"/>
    <mergeCell ref="H16:H17"/>
    <mergeCell ref="K16:L16"/>
    <mergeCell ref="M16:M17"/>
    <mergeCell ref="G15:H15"/>
    <mergeCell ref="I15:I17"/>
    <mergeCell ref="J15:J17"/>
    <mergeCell ref="K15:M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2007-01-29T15:59:04Z</cp:lastPrinted>
  <dcterms:created xsi:type="dcterms:W3CDTF">2005-11-09T14:27:23Z</dcterms:created>
  <dcterms:modified xsi:type="dcterms:W3CDTF">2012-11-28T14:10:47Z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-1722847629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725433084</vt:i4>
  </property>
  <property fmtid="{D5CDD505-2E9C-101B-9397-08002B2CF9AE}" pid="7" name="_ReviewingToolsShownOnce">
    <vt:lpwstr/>
  </property>
</Properties>
</file>