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360" yWindow="225" windowWidth="14940" windowHeight="8385" activeTab="2"/>
  </bookViews>
  <sheets>
    <sheet name="TXT" sheetId="1" r:id="rId1"/>
    <sheet name="ELOLAP" sheetId="2" r:id="rId2"/>
    <sheet name="BEFT10" sheetId="3" r:id="rId3"/>
  </sheets>
  <definedNames>
    <definedName name="_xlnm.Print_Titles" localSheetId="2">'BEFT10'!$1:$5</definedName>
  </definedNames>
  <calcPr fullCalcOnLoad="1"/>
</workbook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AA19" authorId="0">
      <text>
        <r>
          <rPr>
            <sz val="8"/>
            <rFont val="Tahoma"/>
            <family val="2"/>
          </rPr>
          <t>Minden kitöltött sor mellett az excel AA-tól AG-ig oszlopnak is kitöltöttnek kell lennie, ami a felette levő cellák tartalmának másolásával ill. "lehúzásával" érhető el. A táblázat üresen hagyott sorai mellől törölni kell a AA-tól AG-ig cellák tartalmát. Minden "Text"  oszlopban lévő képletnek kell szerepelnie a TXT sheeten.</t>
        </r>
      </text>
    </comment>
    <comment ref="C12" authorId="1">
      <text>
        <r>
          <rPr>
            <sz val="8"/>
            <rFont val="Tahoma"/>
            <family val="2"/>
          </rPr>
          <t xml:space="preserve">
A táblaban szereplő adatokat csak példaképpen tüntettük fel, kérjük felülírni azokat!</t>
        </r>
      </text>
    </comment>
  </commentList>
</comments>
</file>

<file path=xl/sharedStrings.xml><?xml version="1.0" encoding="utf-8"?>
<sst xmlns="http://schemas.openxmlformats.org/spreadsheetml/2006/main" count="153" uniqueCount="113">
  <si>
    <t>Sor-
szám</t>
  </si>
  <si>
    <t>Adósság 
azonosító</t>
  </si>
  <si>
    <t>A jelentés
devizaneme</t>
  </si>
  <si>
    <t>Lehívott és 
fennálló állomány</t>
  </si>
  <si>
    <t>Lehívatlan 
állomány</t>
  </si>
  <si>
    <t>Tőke-
hátralék</t>
  </si>
  <si>
    <t>Kamat-
hátralék</t>
  </si>
  <si>
    <t>Szerződés 
szerinti összeg</t>
  </si>
  <si>
    <t>Lehívás</t>
  </si>
  <si>
    <t>Törlés</t>
  </si>
  <si>
    <t>Leírás</t>
  </si>
  <si>
    <t>Tőke
 törlesztés</t>
  </si>
  <si>
    <t>Kamat 
fizetés</t>
  </si>
  <si>
    <t>Átütemezett
 fennálló adósság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</si>
  <si>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</si>
  <si>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</si>
  <si>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</si>
  <si>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</si>
  <si>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</si>
  <si>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</si>
  <si>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</si>
  <si>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</si>
  <si>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</si>
  <si>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</si>
  <si>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</si>
  <si>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</si>
  <si>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</si>
  <si>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01</t>
  </si>
  <si>
    <t>02</t>
  </si>
  <si>
    <t>Átütemezett 
tőkehátralék</t>
  </si>
  <si>
    <t>Átütemezett 
kamathátralék</t>
  </si>
  <si>
    <t>Átütemezett 
esedékes tőke</t>
  </si>
  <si>
    <t>Átütemezett 
esedékes kamat</t>
  </si>
  <si>
    <t>Elengedett 
tőkehátralék</t>
  </si>
  <si>
    <t>Elengedett 
kamathátralék</t>
  </si>
  <si>
    <t>Elengedett 
esedékes tőke</t>
  </si>
  <si>
    <t>Elengedett 
esedékes kamat</t>
  </si>
  <si>
    <t>Az átütemezés 
alatt konszolidált 
összeg</t>
  </si>
  <si>
    <t>Az átütemezés 
alatt lehívott 
összeg</t>
  </si>
  <si>
    <t>Az átütemezés 
során lehívatlan 
összeg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</si>
  <si>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</si>
  <si>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</si>
  <si>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</si>
  <si>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</si>
  <si>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</si>
  <si>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</si>
  <si>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</si>
  <si>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</si>
  <si>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</si>
  <si>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</si>
  <si>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</si>
  <si>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BEFT10 tábla:</t>
  </si>
  <si>
    <t xml:space="preserve">Éven túli adósságokra vonatkozó állományi és forgalmi adatok </t>
  </si>
  <si>
    <t>Adatok: egész devizában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</si>
  <si>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éves adatszolgáltatása</t>
  </si>
  <si>
    <t>USD</t>
  </si>
  <si>
    <t>EUR</t>
  </si>
  <si>
    <t>HUF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</si>
  <si>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</si>
  <si>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</si>
  <si>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</si>
  <si>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</si>
  <si>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</si>
  <si>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</si>
  <si>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</si>
  <si>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</si>
  <si>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R28</t>
  </si>
  <si>
    <t>BEFT10</t>
  </si>
  <si>
    <t>03</t>
  </si>
  <si>
    <t>04</t>
  </si>
  <si>
    <t>05</t>
  </si>
  <si>
    <t>06</t>
  </si>
  <si>
    <t>07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</si>
  <si>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</si>
  <si>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</si>
  <si>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</si>
  <si>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</si>
  <si>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</si>
  <si>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</si>
  <si>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</si>
  <si>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</si>
  <si>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</si>
  <si>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</si>
  <si>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</si>
  <si>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</si>
  <si>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</si>
  <si>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</si>
  <si>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</si>
  <si>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</si>
  <si>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</si>
  <si>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Az MNB felé kapcsolattartással megbízott vezető, ennek hiányában a szervezet ügyvezetését/vezetését ellátó személy neve:</t>
  </si>
  <si>
    <t>5</t>
  </si>
  <si>
    <t>ELOLAP05</t>
  </si>
  <si>
    <t>6</t>
  </si>
  <si>
    <t>ELOLAP06</t>
  </si>
  <si>
    <t>7</t>
  </si>
  <si>
    <t>ELOLAP07</t>
  </si>
  <si>
    <t>HU07101</t>
  </si>
  <si>
    <t>HU07102</t>
  </si>
  <si>
    <t>HU07103</t>
  </si>
  <si>
    <t>HU07104</t>
  </si>
  <si>
    <t>HU07105</t>
  </si>
  <si>
    <t>HU07106</t>
  </si>
  <si>
    <t>HU07107</t>
  </si>
  <si>
    <t>JPY</t>
  </si>
  <si>
    <t>00000000</t>
  </si>
  <si>
    <t>Szabványos fájlnév:</t>
  </si>
  <si>
    <t xml:space="preserve"> Fájlnév összetétele: </t>
  </si>
  <si>
    <t>3) adatszolgáltató 8 jegyű törzsszáma</t>
  </si>
  <si>
    <t>1) adatgyűjtés jele: R28</t>
  </si>
  <si>
    <t>20130210</t>
  </si>
  <si>
    <t>2) vonatkozási időszak 2012 év utolsó számjegye: 2</t>
  </si>
  <si>
    <t>Az adatszolgáltatás kitöltésének dátuma: (ééééhhnn)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</si>
</sst>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0" fontId="5" fillId="0" borderId="17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8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5" xfId="43" applyNumberFormat="1" applyFont="1" applyFill="1" applyBorder="1" applyAlignment="1" applyProtection="1">
      <alignment horizontal="center" vertical="center" wrapText="1"/>
      <protection/>
    </xf>
    <xf numFmtId="49" fontId="11" fillId="34" borderId="28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shrinkToFit="1"/>
    </xf>
    <xf numFmtId="0" fontId="8" fillId="0" borderId="32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8" fillId="35" borderId="44" xfId="0" applyFont="1" applyFill="1" applyBorder="1" applyAlignment="1">
      <alignment horizontal="left" wrapText="1"/>
    </xf>
    <xf numFmtId="0" fontId="8" fillId="35" borderId="45" xfId="0" applyFont="1" applyFill="1" applyBorder="1" applyAlignment="1">
      <alignment horizontal="left" wrapText="1"/>
    </xf>
    <xf numFmtId="0" fontId="8" fillId="35" borderId="46" xfId="0" applyFont="1" applyFill="1" applyBorder="1" applyAlignment="1">
      <alignment horizontal="left" wrapText="1"/>
    </xf>
    <xf numFmtId="49" fontId="8" fillId="0" borderId="0" xfId="0" applyNumberFormat="1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0.7109375" style="1" bestFit="1" customWidth="1"/>
    <col min="2" max="16384" width="9.140625" style="1" customWidth="1"/>
  </cols>
  <sheetData>
    <row r="1" ht="15">
      <c r="A1" s="1" t="str">
        <f>ELOLAP!M7</f>
        <v>R28,2012,00000000,20130210,E,ELOLAP,@ELOLAP01,</v>
      </c>
    </row>
    <row r="2" ht="15">
      <c r="A2" s="1" t="str">
        <f>ELOLAP!M8</f>
        <v>R28,2012,00000000,20130210,E,ELOLAP,@ELOLAP02,</v>
      </c>
    </row>
    <row r="3" ht="15">
      <c r="A3" s="1" t="str">
        <f>ELOLAP!M9</f>
        <v>R28,2012,00000000,20130210,E,ELOLAP,@ELOLAP03,</v>
      </c>
    </row>
    <row r="4" ht="15">
      <c r="A4" s="1" t="str">
        <f>ELOLAP!M10</f>
        <v>R28,2012,00000000,20130210,E,ELOLAP,@ELOLAP04,</v>
      </c>
    </row>
    <row r="5" ht="15">
      <c r="A5" s="1" t="str">
        <f>ELOLAP!M11</f>
        <v>R28,2012,00000000,20130210,E,ELOLAP,@ELOLAP05,</v>
      </c>
    </row>
    <row r="6" ht="15">
      <c r="A6" s="1" t="str">
        <f>ELOLAP!M12</f>
        <v>R28,2012,00000000,20130210,E,ELOLAP,@ELOLAP06,</v>
      </c>
    </row>
    <row r="7" ht="15">
      <c r="A7" s="1" t="str">
        <f>ELOLAP!M13</f>
        <v>R28,2012,00000000,20130210,E,ELOLAP,@ELOLAP07,20130210</v>
      </c>
    </row>
    <row r="8" ht="15">
      <c r="A8" s="1" t="str">
        <f>BEFT10!AG12</f>
        <v>R28,2012,00000000,20130210,E,BEFT10,@BEFT10001,HU07101,USD,0,0,,,10000000,,10,,10000000,563000,,,,,,,,,,,,</v>
      </c>
    </row>
    <row r="9" ht="15">
      <c r="A9" s="1" t="str">
        <f>BEFT10!AG13</f>
        <v>R28,2012,00000000,20130210,E,BEFT10,@BEFT10002,HU07102,USD,0,0,,,19500000,,,,18500000,926000,,,,,,,,,,,,</v>
      </c>
    </row>
    <row r="10" ht="15">
      <c r="A10" s="1" t="str">
        <f>BEFT10!AG14</f>
        <v>R28,2012,00000000,20130210,E,BEFT10,@BEFT10003,HU07103,EUR,16907000,0,,,18407000,,,,1500000,300000,,,,,,,,,,,,</v>
      </c>
    </row>
    <row r="11" ht="15">
      <c r="A11" s="1" t="str">
        <f>BEFT10!AG15</f>
        <v>R28,2012,00000000,20130210,E,BEFT10,@BEFT10004,HU07104,USD,0,0,,,30000000,10000000,,,30000000,1200000,,,,,,,,,,,,</v>
      </c>
    </row>
    <row r="12" ht="15">
      <c r="A12" s="1" t="str">
        <f>BEFT10!AG16</f>
        <v>R28,2012,00000000,20130210,E,BEFT10,@BEFT10005,HU07105,HUF,40000000,2000000,,,42000000,,,,2000000,40000,,,,,,,,,,,,</v>
      </c>
    </row>
    <row r="13" ht="15">
      <c r="A13" s="1" t="str">
        <f>BEFT10!AG17</f>
        <v>R28,2012,00000000,20130210,E,BEFT10,@BEFT10006,HU07106,EUR,29000000,1000000,,,30000000,,,,,40000,,,,,,,,,,,,</v>
      </c>
    </row>
    <row r="14" ht="15">
      <c r="A14" s="1" t="str">
        <f>BEFT10!AG18</f>
        <v>R28,2012,00000000,20130210,E,BEFT10,@BEFT10007,HU07107,JPY,29000000,1000000,,,30000000,,,,,40000,,,,,,,,,,,,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2">
      <selection activeCell="A2" sqref="A2:D2"/>
    </sheetView>
  </sheetViews>
  <sheetFormatPr defaultColWidth="9.140625" defaultRowHeight="12.75"/>
  <cols>
    <col min="1" max="1" width="7.421875" style="13" customWidth="1"/>
    <col min="2" max="2" width="13.421875" style="13" customWidth="1"/>
    <col min="3" max="3" width="28.7109375" style="13" customWidth="1"/>
    <col min="4" max="4" width="16.8515625" style="13" customWidth="1"/>
    <col min="5" max="5" width="6.00390625" style="1" customWidth="1"/>
    <col min="6" max="6" width="5.8515625" style="1" customWidth="1"/>
    <col min="7" max="7" width="9.140625" style="13" customWidth="1"/>
    <col min="8" max="8" width="11.140625" style="13" customWidth="1"/>
    <col min="9" max="12" width="9.140625" style="13" customWidth="1"/>
    <col min="13" max="13" width="56.00390625" style="1" bestFit="1" customWidth="1"/>
    <col min="14" max="16384" width="9.140625" style="1" customWidth="1"/>
  </cols>
  <sheetData>
    <row r="1" spans="1:4" ht="21.75" thickTop="1">
      <c r="A1" s="63" t="s">
        <v>73</v>
      </c>
      <c r="B1" s="64"/>
      <c r="C1" s="64"/>
      <c r="D1" s="65"/>
    </row>
    <row r="2" spans="1:4" ht="18.75" thickBot="1">
      <c r="A2" s="66" t="s">
        <v>74</v>
      </c>
      <c r="B2" s="67"/>
      <c r="C2" s="67"/>
      <c r="D2" s="68"/>
    </row>
    <row r="3" spans="1:4" ht="16.5" thickBot="1" thickTop="1">
      <c r="A3" s="29"/>
      <c r="B3" s="29"/>
      <c r="C3" s="29"/>
      <c r="D3" s="29"/>
    </row>
    <row r="4" spans="1:4" ht="16.5" thickBot="1" thickTop="1">
      <c r="A4" s="69" t="s">
        <v>75</v>
      </c>
      <c r="B4" s="69" t="s">
        <v>76</v>
      </c>
      <c r="C4" s="69" t="s">
        <v>77</v>
      </c>
      <c r="D4" s="28" t="s">
        <v>78</v>
      </c>
    </row>
    <row r="5" spans="1:13" ht="76.5" thickBot="1" thickTop="1">
      <c r="A5" s="70"/>
      <c r="B5" s="70"/>
      <c r="C5" s="70"/>
      <c r="D5" s="28" t="s">
        <v>79</v>
      </c>
      <c r="G5" s="43" t="s">
        <v>58</v>
      </c>
      <c r="H5" s="43" t="s">
        <v>59</v>
      </c>
      <c r="I5" s="43" t="s">
        <v>60</v>
      </c>
      <c r="J5" s="43" t="s">
        <v>61</v>
      </c>
      <c r="K5" s="43" t="s">
        <v>62</v>
      </c>
      <c r="L5" s="44" t="s">
        <v>63</v>
      </c>
      <c r="M5" s="45" t="s">
        <v>64</v>
      </c>
    </row>
    <row r="6" spans="1:13" ht="16.5" thickBot="1" thickTop="1">
      <c r="A6" s="71"/>
      <c r="B6" s="71"/>
      <c r="C6" s="71"/>
      <c r="D6" s="28" t="s">
        <v>14</v>
      </c>
      <c r="M6" s="13"/>
    </row>
    <row r="7" spans="1:13" ht="30.75" thickTop="1">
      <c r="A7" s="30" t="s">
        <v>79</v>
      </c>
      <c r="B7" s="31" t="s">
        <v>80</v>
      </c>
      <c r="C7" s="32" t="s">
        <v>81</v>
      </c>
      <c r="D7" s="32"/>
      <c r="G7" s="13" t="s">
        <v>66</v>
      </c>
      <c r="H7" s="40">
        <v>2012</v>
      </c>
      <c r="I7" s="41" t="s">
        <v>105</v>
      </c>
      <c r="J7" s="42" t="str">
        <f>D13</f>
        <v>20130210</v>
      </c>
      <c r="K7" s="13" t="s">
        <v>65</v>
      </c>
      <c r="L7" s="13" t="s">
        <v>73</v>
      </c>
      <c r="M7" s="1" t="str">
        <f>G7&amp;","&amp;H7&amp;","&amp;I7&amp;","&amp;J7&amp;","&amp;K7&amp;","&amp;L7&amp;","&amp;"@"&amp;L7&amp;"0"&amp;A7&amp;","&amp;D7</f>
        <v>R28,2012,00000000,20130210,E,ELOLAP,@ELOLAP01,</v>
      </c>
    </row>
    <row r="8" spans="1:13" ht="15">
      <c r="A8" s="30" t="s">
        <v>82</v>
      </c>
      <c r="B8" s="31" t="s">
        <v>83</v>
      </c>
      <c r="C8" s="32" t="s">
        <v>84</v>
      </c>
      <c r="D8" s="32"/>
      <c r="G8" s="13" t="s">
        <v>66</v>
      </c>
      <c r="H8" s="13">
        <f aca="true" t="shared" si="0" ref="H8:J13">H7</f>
        <v>2012</v>
      </c>
      <c r="I8" s="42" t="str">
        <f t="shared" si="0"/>
        <v>00000000</v>
      </c>
      <c r="J8" s="42" t="str">
        <f t="shared" si="0"/>
        <v>20130210</v>
      </c>
      <c r="K8" s="13" t="s">
        <v>65</v>
      </c>
      <c r="L8" s="13" t="s">
        <v>73</v>
      </c>
      <c r="M8" s="1" t="str">
        <f aca="true" t="shared" si="1" ref="M8:M13">G8&amp;","&amp;H8&amp;","&amp;I8&amp;","&amp;J8&amp;","&amp;K8&amp;","&amp;L8&amp;","&amp;"@"&amp;L8&amp;"0"&amp;A8&amp;","&amp;D8</f>
        <v>R28,2012,00000000,20130210,E,ELOLAP,@ELOLAP02,</v>
      </c>
    </row>
    <row r="9" spans="1:13" ht="15">
      <c r="A9" s="30" t="s">
        <v>85</v>
      </c>
      <c r="B9" s="31" t="s">
        <v>86</v>
      </c>
      <c r="C9" s="32" t="s">
        <v>87</v>
      </c>
      <c r="D9" s="38"/>
      <c r="G9" s="13" t="s">
        <v>66</v>
      </c>
      <c r="H9" s="13">
        <f t="shared" si="0"/>
        <v>2012</v>
      </c>
      <c r="I9" s="42" t="str">
        <f t="shared" si="0"/>
        <v>00000000</v>
      </c>
      <c r="J9" s="42" t="str">
        <f t="shared" si="0"/>
        <v>20130210</v>
      </c>
      <c r="K9" s="13" t="s">
        <v>65</v>
      </c>
      <c r="L9" s="13" t="s">
        <v>73</v>
      </c>
      <c r="M9" s="1" t="str">
        <f t="shared" si="1"/>
        <v>R28,2012,00000000,20130210,E,ELOLAP,@ELOLAP03,</v>
      </c>
    </row>
    <row r="10" spans="1:13" ht="75">
      <c r="A10" s="30" t="s">
        <v>88</v>
      </c>
      <c r="B10" s="31" t="s">
        <v>89</v>
      </c>
      <c r="C10" s="32" t="s">
        <v>90</v>
      </c>
      <c r="D10" s="32"/>
      <c r="G10" s="13" t="s">
        <v>66</v>
      </c>
      <c r="H10" s="13">
        <f t="shared" si="0"/>
        <v>2012</v>
      </c>
      <c r="I10" s="42" t="str">
        <f t="shared" si="0"/>
        <v>00000000</v>
      </c>
      <c r="J10" s="42" t="str">
        <f t="shared" si="0"/>
        <v>20130210</v>
      </c>
      <c r="K10" s="13" t="s">
        <v>65</v>
      </c>
      <c r="L10" s="13" t="s">
        <v>73</v>
      </c>
      <c r="M10" s="1" t="str">
        <f t="shared" si="1"/>
        <v>R28,2012,00000000,20130210,E,ELOLAP,@ELOLAP04,</v>
      </c>
    </row>
    <row r="11" spans="1:13" ht="15">
      <c r="A11" s="30" t="s">
        <v>91</v>
      </c>
      <c r="B11" s="31" t="s">
        <v>92</v>
      </c>
      <c r="C11" s="32" t="s">
        <v>84</v>
      </c>
      <c r="D11" s="32"/>
      <c r="G11" s="13" t="s">
        <v>66</v>
      </c>
      <c r="H11" s="13">
        <f t="shared" si="0"/>
        <v>2012</v>
      </c>
      <c r="I11" s="42" t="str">
        <f t="shared" si="0"/>
        <v>00000000</v>
      </c>
      <c r="J11" s="42" t="str">
        <f t="shared" si="0"/>
        <v>20130210</v>
      </c>
      <c r="K11" s="13" t="s">
        <v>65</v>
      </c>
      <c r="L11" s="13" t="s">
        <v>73</v>
      </c>
      <c r="M11" s="1" t="str">
        <f t="shared" si="1"/>
        <v>R28,2012,00000000,20130210,E,ELOLAP,@ELOLAP05,</v>
      </c>
    </row>
    <row r="12" spans="1:13" ht="15">
      <c r="A12" s="30" t="s">
        <v>93</v>
      </c>
      <c r="B12" s="31" t="s">
        <v>94</v>
      </c>
      <c r="C12" s="32" t="s">
        <v>87</v>
      </c>
      <c r="D12" s="38"/>
      <c r="G12" s="13" t="s">
        <v>66</v>
      </c>
      <c r="H12" s="13">
        <f t="shared" si="0"/>
        <v>2012</v>
      </c>
      <c r="I12" s="42" t="str">
        <f t="shared" si="0"/>
        <v>00000000</v>
      </c>
      <c r="J12" s="42" t="str">
        <f t="shared" si="0"/>
        <v>20130210</v>
      </c>
      <c r="K12" s="13" t="s">
        <v>65</v>
      </c>
      <c r="L12" s="13" t="s">
        <v>73</v>
      </c>
      <c r="M12" s="1" t="str">
        <f t="shared" si="1"/>
        <v>R28,2012,00000000,20130210,E,ELOLAP,@ELOLAP06,</v>
      </c>
    </row>
    <row r="13" spans="1:13" ht="30.75" thickBot="1">
      <c r="A13" s="33" t="s">
        <v>95</v>
      </c>
      <c r="B13" s="34" t="s">
        <v>96</v>
      </c>
      <c r="C13" s="35" t="s">
        <v>112</v>
      </c>
      <c r="D13" s="39" t="s">
        <v>110</v>
      </c>
      <c r="G13" s="13" t="s">
        <v>66</v>
      </c>
      <c r="H13" s="13">
        <f t="shared" si="0"/>
        <v>2012</v>
      </c>
      <c r="I13" s="42" t="str">
        <f t="shared" si="0"/>
        <v>00000000</v>
      </c>
      <c r="J13" s="42" t="str">
        <f t="shared" si="0"/>
        <v>20130210</v>
      </c>
      <c r="K13" s="13" t="s">
        <v>65</v>
      </c>
      <c r="L13" s="13" t="s">
        <v>73</v>
      </c>
      <c r="M13" s="1" t="str">
        <f t="shared" si="1"/>
        <v>R28,2012,00000000,20130210,E,ELOLAP,@ELOLAP07,20130210</v>
      </c>
    </row>
    <row r="14" ht="15.75" thickTop="1"/>
    <row r="17" spans="1:3" ht="15">
      <c r="A17" s="36" t="s">
        <v>106</v>
      </c>
      <c r="B17" s="13" t="str">
        <f>+G7&amp;MID(H7,4,5)&amp;I7</f>
        <v>R28200000000</v>
      </c>
      <c r="C17" s="37" t="s">
        <v>107</v>
      </c>
    </row>
    <row r="18" ht="15">
      <c r="C18" s="37" t="s">
        <v>109</v>
      </c>
    </row>
    <row r="19" ht="15">
      <c r="C19" s="37" t="s">
        <v>111</v>
      </c>
    </row>
    <row r="20" ht="15">
      <c r="C20" s="37" t="s">
        <v>108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AG23"/>
  <sheetViews>
    <sheetView tabSelected="1" zoomScalePageLayoutView="0" workbookViewId="0" topLeftCell="A10">
      <selection activeCell="C32" sqref="C32"/>
    </sheetView>
  </sheetViews>
  <sheetFormatPr defaultColWidth="9.57421875" defaultRowHeight="12.75"/>
  <cols>
    <col min="1" max="1" width="11.28125" style="2" customWidth="1"/>
    <col min="2" max="2" width="11.140625" style="46" customWidth="1"/>
    <col min="3" max="3" width="14.140625" style="46" customWidth="1"/>
    <col min="4" max="4" width="13.421875" style="46" customWidth="1"/>
    <col min="5" max="5" width="10.421875" style="46" customWidth="1"/>
    <col min="6" max="7" width="9.57421875" style="46" customWidth="1"/>
    <col min="8" max="9" width="12.421875" style="46" customWidth="1"/>
    <col min="10" max="10" width="10.421875" style="46" customWidth="1"/>
    <col min="11" max="11" width="9.57421875" style="46" customWidth="1"/>
    <col min="12" max="12" width="13.28125" style="46" customWidth="1"/>
    <col min="13" max="13" width="9.57421875" style="46" customWidth="1"/>
    <col min="14" max="14" width="10.421875" style="2" customWidth="1"/>
    <col min="15" max="26" width="9.57421875" style="2" customWidth="1"/>
    <col min="27" max="27" width="9.140625" style="2" customWidth="1"/>
    <col min="28" max="29" width="9.57421875" style="2" customWidth="1"/>
    <col min="30" max="30" width="9.57421875" style="3" customWidth="1"/>
    <col min="31" max="16384" width="9.57421875" style="2" customWidth="1"/>
  </cols>
  <sheetData>
    <row r="1" ht="15"/>
    <row r="2" ht="15"/>
    <row r="3" ht="15"/>
    <row r="4" ht="15"/>
    <row r="5" ht="15"/>
    <row r="6" spans="1:9" ht="67.5" customHeight="1">
      <c r="A6" s="72" t="s">
        <v>54</v>
      </c>
      <c r="B6" s="72"/>
      <c r="C6" s="72"/>
      <c r="D6" s="72"/>
      <c r="E6" s="72"/>
      <c r="F6" s="72"/>
      <c r="G6" s="72"/>
      <c r="H6" s="72"/>
      <c r="I6" s="72"/>
    </row>
    <row r="7" spans="1:2" ht="15">
      <c r="A7" s="73" t="s">
        <v>51</v>
      </c>
      <c r="B7" s="73"/>
    </row>
    <row r="8" spans="1:14" ht="15.75" thickBot="1">
      <c r="A8" s="4" t="s">
        <v>53</v>
      </c>
      <c r="C8" s="13"/>
      <c r="D8" s="13"/>
      <c r="E8" s="13"/>
      <c r="F8" s="13"/>
      <c r="G8" s="13"/>
      <c r="H8" s="13"/>
      <c r="I8" s="13"/>
      <c r="J8" s="47"/>
      <c r="K8" s="47"/>
      <c r="L8" s="47"/>
      <c r="M8" s="47"/>
      <c r="N8" s="5"/>
    </row>
    <row r="9" spans="1:14" ht="15.75" thickBot="1">
      <c r="A9" s="74" t="s">
        <v>52</v>
      </c>
      <c r="B9" s="75"/>
      <c r="C9" s="75"/>
      <c r="D9" s="75"/>
      <c r="E9" s="75"/>
      <c r="F9" s="75"/>
      <c r="G9" s="75"/>
      <c r="H9" s="75"/>
      <c r="I9" s="76"/>
      <c r="J9" s="47"/>
      <c r="K9" s="47"/>
      <c r="L9" s="47"/>
      <c r="M9" s="47"/>
      <c r="N9" s="5"/>
    </row>
    <row r="10" spans="1:33" s="5" customFormat="1" ht="105.75" thickBot="1">
      <c r="A10" s="59" t="s">
        <v>0</v>
      </c>
      <c r="B10" s="60" t="s">
        <v>1</v>
      </c>
      <c r="C10" s="60" t="s">
        <v>2</v>
      </c>
      <c r="D10" s="60" t="s">
        <v>3</v>
      </c>
      <c r="E10" s="60" t="s">
        <v>4</v>
      </c>
      <c r="F10" s="60" t="s">
        <v>5</v>
      </c>
      <c r="G10" s="60" t="s">
        <v>6</v>
      </c>
      <c r="H10" s="60" t="s">
        <v>7</v>
      </c>
      <c r="I10" s="61" t="s">
        <v>8</v>
      </c>
      <c r="J10" s="61" t="s">
        <v>9</v>
      </c>
      <c r="K10" s="61" t="s">
        <v>10</v>
      </c>
      <c r="L10" s="60" t="s">
        <v>11</v>
      </c>
      <c r="M10" s="62" t="s">
        <v>12</v>
      </c>
      <c r="N10" s="62" t="s">
        <v>13</v>
      </c>
      <c r="O10" s="60" t="s">
        <v>29</v>
      </c>
      <c r="P10" s="60" t="s">
        <v>30</v>
      </c>
      <c r="Q10" s="60" t="s">
        <v>31</v>
      </c>
      <c r="R10" s="60" t="s">
        <v>32</v>
      </c>
      <c r="S10" s="60" t="s">
        <v>33</v>
      </c>
      <c r="T10" s="60" t="s">
        <v>34</v>
      </c>
      <c r="U10" s="60" t="s">
        <v>35</v>
      </c>
      <c r="V10" s="60" t="s">
        <v>36</v>
      </c>
      <c r="W10" s="60" t="s">
        <v>37</v>
      </c>
      <c r="X10" s="60" t="s">
        <v>38</v>
      </c>
      <c r="Y10" s="60" t="s">
        <v>39</v>
      </c>
      <c r="AA10" s="6" t="s">
        <v>58</v>
      </c>
      <c r="AB10" s="6" t="s">
        <v>59</v>
      </c>
      <c r="AC10" s="6" t="s">
        <v>60</v>
      </c>
      <c r="AD10" s="7" t="s">
        <v>61</v>
      </c>
      <c r="AE10" s="6" t="s">
        <v>62</v>
      </c>
      <c r="AF10" s="1" t="s">
        <v>63</v>
      </c>
      <c r="AG10" s="1" t="s">
        <v>64</v>
      </c>
    </row>
    <row r="11" spans="1:33" s="12" customFormat="1" ht="15">
      <c r="A11" s="8"/>
      <c r="B11" s="9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10" t="s">
        <v>23</v>
      </c>
      <c r="L11" s="10" t="s">
        <v>24</v>
      </c>
      <c r="M11" s="10" t="s">
        <v>25</v>
      </c>
      <c r="N11" s="11" t="s">
        <v>26</v>
      </c>
      <c r="O11" s="10" t="s">
        <v>40</v>
      </c>
      <c r="P11" s="10" t="s">
        <v>41</v>
      </c>
      <c r="Q11" s="10" t="s">
        <v>42</v>
      </c>
      <c r="R11" s="10" t="s">
        <v>43</v>
      </c>
      <c r="S11" s="10" t="s">
        <v>44</v>
      </c>
      <c r="T11" s="10" t="s">
        <v>45</v>
      </c>
      <c r="U11" s="10" t="s">
        <v>46</v>
      </c>
      <c r="V11" s="10" t="s">
        <v>47</v>
      </c>
      <c r="W11" s="10" t="s">
        <v>48</v>
      </c>
      <c r="X11" s="10" t="s">
        <v>49</v>
      </c>
      <c r="Y11" s="11" t="s">
        <v>50</v>
      </c>
      <c r="AA11" s="13"/>
      <c r="AB11" s="1"/>
      <c r="AC11" s="1"/>
      <c r="AD11" s="14"/>
      <c r="AE11" s="1"/>
      <c r="AF11" s="13"/>
      <c r="AG11" s="13"/>
    </row>
    <row r="12" spans="1:33" ht="15">
      <c r="A12" s="15" t="s">
        <v>27</v>
      </c>
      <c r="B12" s="48" t="s">
        <v>97</v>
      </c>
      <c r="C12" s="49" t="s">
        <v>55</v>
      </c>
      <c r="D12" s="50">
        <v>0</v>
      </c>
      <c r="E12" s="50">
        <v>0</v>
      </c>
      <c r="F12" s="50"/>
      <c r="G12" s="50"/>
      <c r="H12" s="51">
        <v>10000000</v>
      </c>
      <c r="I12" s="50"/>
      <c r="J12" s="50">
        <v>10</v>
      </c>
      <c r="K12" s="50"/>
      <c r="L12" s="51">
        <v>10000000</v>
      </c>
      <c r="M12" s="51">
        <v>563000</v>
      </c>
      <c r="N12" s="17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  <c r="AA12" s="14" t="str">
        <f>ELOLAP!$G$7</f>
        <v>R28</v>
      </c>
      <c r="AB12" s="14">
        <f>ELOLAP!$H$7</f>
        <v>2012</v>
      </c>
      <c r="AC12" s="18" t="str">
        <f>ELOLAP!$I$7</f>
        <v>00000000</v>
      </c>
      <c r="AD12" s="19" t="str">
        <f>ELOLAP!$J$7</f>
        <v>20130210</v>
      </c>
      <c r="AE12" s="1" t="s">
        <v>65</v>
      </c>
      <c r="AF12" s="1" t="s">
        <v>67</v>
      </c>
      <c r="AG12" s="1" t="str">
        <f aca="true" t="shared" si="0" ref="AG12:AG18">AA12&amp;","&amp;AB12&amp;","&amp;AC12&amp;","&amp;AD12&amp;","&amp;AE12&amp;","&amp;AF12&amp;","&amp;"@"&amp;AF12&amp;"0"&amp;A12&amp;","&amp;B12&amp;","&amp;C12&amp;","&amp;D12&amp;","&amp;E12&amp;","&amp;F12&amp;","&amp;G12&amp;","&amp;H12&amp;","&amp;I12&amp;","&amp;J12&amp;","&amp;K12&amp;","&amp;L12&amp;","&amp;M12&amp;","&amp;N12&amp;","&amp;O12&amp;","&amp;P12&amp;","&amp;Q12&amp;","&amp;R12&amp;","&amp;S12&amp;","&amp;T12&amp;","&amp;U12&amp;","&amp;V12&amp;","&amp;W12&amp;","&amp;X12&amp;","&amp;Y12</f>
        <v>R28,2012,00000000,20130210,E,BEFT10,@BEFT10001,HU07101,USD,0,0,,,10000000,,10,,10000000,563000,,,,,,,,,,,,</v>
      </c>
    </row>
    <row r="13" spans="1:33" ht="15">
      <c r="A13" s="15" t="s">
        <v>28</v>
      </c>
      <c r="B13" s="48" t="s">
        <v>98</v>
      </c>
      <c r="C13" s="49" t="s">
        <v>55</v>
      </c>
      <c r="D13" s="50">
        <v>0</v>
      </c>
      <c r="E13" s="50">
        <v>0</v>
      </c>
      <c r="F13" s="50"/>
      <c r="G13" s="50"/>
      <c r="H13" s="51">
        <v>19500000</v>
      </c>
      <c r="I13" s="50"/>
      <c r="J13" s="50"/>
      <c r="K13" s="50"/>
      <c r="L13" s="51">
        <v>18500000</v>
      </c>
      <c r="M13" s="51">
        <v>926000</v>
      </c>
      <c r="N13" s="17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AA13" s="14" t="str">
        <f>ELOLAP!$G$7</f>
        <v>R28</v>
      </c>
      <c r="AB13" s="14">
        <f>ELOLAP!$H$7</f>
        <v>2012</v>
      </c>
      <c r="AC13" s="18" t="str">
        <f>ELOLAP!$I$7</f>
        <v>00000000</v>
      </c>
      <c r="AD13" s="19" t="str">
        <f>ELOLAP!$J$7</f>
        <v>20130210</v>
      </c>
      <c r="AE13" s="1" t="s">
        <v>65</v>
      </c>
      <c r="AF13" s="1" t="str">
        <f aca="true" t="shared" si="1" ref="AF13:AF18">$AF$12</f>
        <v>BEFT10</v>
      </c>
      <c r="AG13" s="1" t="str">
        <f t="shared" si="0"/>
        <v>R28,2012,00000000,20130210,E,BEFT10,@BEFT10002,HU07102,USD,0,0,,,19500000,,,,18500000,926000,,,,,,,,,,,,</v>
      </c>
    </row>
    <row r="14" spans="1:33" ht="15">
      <c r="A14" s="15" t="s">
        <v>68</v>
      </c>
      <c r="B14" s="48" t="s">
        <v>99</v>
      </c>
      <c r="C14" s="49" t="s">
        <v>56</v>
      </c>
      <c r="D14" s="52">
        <v>16907000</v>
      </c>
      <c r="E14" s="50">
        <v>0</v>
      </c>
      <c r="F14" s="50"/>
      <c r="G14" s="50"/>
      <c r="H14" s="51">
        <v>18407000</v>
      </c>
      <c r="I14" s="50"/>
      <c r="J14" s="50"/>
      <c r="K14" s="50"/>
      <c r="L14" s="52">
        <v>1500000</v>
      </c>
      <c r="M14" s="51">
        <v>300000</v>
      </c>
      <c r="N14" s="17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AA14" s="14" t="str">
        <f>ELOLAP!$G$7</f>
        <v>R28</v>
      </c>
      <c r="AB14" s="14">
        <f>ELOLAP!$H$7</f>
        <v>2012</v>
      </c>
      <c r="AC14" s="18" t="str">
        <f>ELOLAP!$I$7</f>
        <v>00000000</v>
      </c>
      <c r="AD14" s="19" t="str">
        <f>ELOLAP!$J$7</f>
        <v>20130210</v>
      </c>
      <c r="AE14" s="1" t="s">
        <v>65</v>
      </c>
      <c r="AF14" s="1" t="str">
        <f t="shared" si="1"/>
        <v>BEFT10</v>
      </c>
      <c r="AG14" s="1" t="str">
        <f t="shared" si="0"/>
        <v>R28,2012,00000000,20130210,E,BEFT10,@BEFT10003,HU07103,EUR,16907000,0,,,18407000,,,,1500000,300000,,,,,,,,,,,,</v>
      </c>
    </row>
    <row r="15" spans="1:33" ht="15">
      <c r="A15" s="15" t="s">
        <v>69</v>
      </c>
      <c r="B15" s="48" t="s">
        <v>100</v>
      </c>
      <c r="C15" s="49" t="s">
        <v>55</v>
      </c>
      <c r="D15" s="52">
        <v>0</v>
      </c>
      <c r="E15" s="50">
        <v>0</v>
      </c>
      <c r="F15" s="50"/>
      <c r="G15" s="50"/>
      <c r="H15" s="51">
        <v>30000000</v>
      </c>
      <c r="I15" s="52">
        <v>10000000</v>
      </c>
      <c r="J15" s="50"/>
      <c r="K15" s="50"/>
      <c r="L15" s="52">
        <v>30000000</v>
      </c>
      <c r="M15" s="51">
        <v>1200000</v>
      </c>
      <c r="N15" s="20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  <c r="AA15" s="14" t="str">
        <f>ELOLAP!$G$7</f>
        <v>R28</v>
      </c>
      <c r="AB15" s="14">
        <f>ELOLAP!$H$7</f>
        <v>2012</v>
      </c>
      <c r="AC15" s="18" t="str">
        <f>ELOLAP!$I$7</f>
        <v>00000000</v>
      </c>
      <c r="AD15" s="19" t="str">
        <f>ELOLAP!$J$7</f>
        <v>20130210</v>
      </c>
      <c r="AE15" s="1" t="s">
        <v>65</v>
      </c>
      <c r="AF15" s="1" t="str">
        <f t="shared" si="1"/>
        <v>BEFT10</v>
      </c>
      <c r="AG15" s="1" t="str">
        <f t="shared" si="0"/>
        <v>R28,2012,00000000,20130210,E,BEFT10,@BEFT10004,HU07104,USD,0,0,,,30000000,10000000,,,30000000,1200000,,,,,,,,,,,,</v>
      </c>
    </row>
    <row r="16" spans="1:33" ht="15">
      <c r="A16" s="15" t="s">
        <v>70</v>
      </c>
      <c r="B16" s="48" t="s">
        <v>101</v>
      </c>
      <c r="C16" s="49" t="s">
        <v>57</v>
      </c>
      <c r="D16" s="52">
        <v>40000000</v>
      </c>
      <c r="E16" s="50">
        <v>2000000</v>
      </c>
      <c r="F16" s="50"/>
      <c r="G16" s="50"/>
      <c r="H16" s="51">
        <v>42000000</v>
      </c>
      <c r="I16" s="50"/>
      <c r="J16" s="50"/>
      <c r="K16" s="50"/>
      <c r="L16" s="52">
        <v>2000000</v>
      </c>
      <c r="M16" s="51">
        <v>40000</v>
      </c>
      <c r="N16" s="20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/>
      <c r="AA16" s="14" t="str">
        <f>ELOLAP!$G$7</f>
        <v>R28</v>
      </c>
      <c r="AB16" s="14">
        <f>ELOLAP!$H$7</f>
        <v>2012</v>
      </c>
      <c r="AC16" s="18" t="str">
        <f>ELOLAP!$I$7</f>
        <v>00000000</v>
      </c>
      <c r="AD16" s="19" t="str">
        <f>ELOLAP!$J$7</f>
        <v>20130210</v>
      </c>
      <c r="AE16" s="1" t="s">
        <v>65</v>
      </c>
      <c r="AF16" s="1" t="str">
        <f t="shared" si="1"/>
        <v>BEFT10</v>
      </c>
      <c r="AG16" s="1" t="str">
        <f t="shared" si="0"/>
        <v>R28,2012,00000000,20130210,E,BEFT10,@BEFT10005,HU07105,HUF,40000000,2000000,,,42000000,,,,2000000,40000,,,,,,,,,,,,</v>
      </c>
    </row>
    <row r="17" spans="1:33" ht="15">
      <c r="A17" s="15" t="s">
        <v>71</v>
      </c>
      <c r="B17" s="48" t="s">
        <v>102</v>
      </c>
      <c r="C17" s="53" t="s">
        <v>56</v>
      </c>
      <c r="D17" s="52">
        <v>29000000</v>
      </c>
      <c r="E17" s="50">
        <v>1000000</v>
      </c>
      <c r="F17" s="50"/>
      <c r="G17" s="50"/>
      <c r="H17" s="54">
        <v>30000000</v>
      </c>
      <c r="I17" s="50"/>
      <c r="J17" s="50"/>
      <c r="K17" s="50"/>
      <c r="L17" s="50"/>
      <c r="M17" s="51">
        <v>40000</v>
      </c>
      <c r="N17" s="20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  <c r="AA17" s="14" t="str">
        <f>ELOLAP!$G$7</f>
        <v>R28</v>
      </c>
      <c r="AB17" s="14">
        <f>ELOLAP!$H$7</f>
        <v>2012</v>
      </c>
      <c r="AC17" s="18" t="str">
        <f>ELOLAP!$I$7</f>
        <v>00000000</v>
      </c>
      <c r="AD17" s="19" t="str">
        <f>ELOLAP!$J$7</f>
        <v>20130210</v>
      </c>
      <c r="AE17" s="1" t="s">
        <v>65</v>
      </c>
      <c r="AF17" s="1" t="str">
        <f t="shared" si="1"/>
        <v>BEFT10</v>
      </c>
      <c r="AG17" s="1" t="str">
        <f t="shared" si="0"/>
        <v>R28,2012,00000000,20130210,E,BEFT10,@BEFT10006,HU07106,EUR,29000000,1000000,,,30000000,,,,,40000,,,,,,,,,,,,</v>
      </c>
    </row>
    <row r="18" spans="1:33" ht="15.75" thickBot="1">
      <c r="A18" s="21" t="s">
        <v>72</v>
      </c>
      <c r="B18" s="55" t="s">
        <v>103</v>
      </c>
      <c r="C18" s="56" t="s">
        <v>104</v>
      </c>
      <c r="D18" s="57">
        <v>29000000</v>
      </c>
      <c r="E18" s="56">
        <v>1000000</v>
      </c>
      <c r="F18" s="56"/>
      <c r="G18" s="56"/>
      <c r="H18" s="57">
        <v>30000000</v>
      </c>
      <c r="I18" s="56"/>
      <c r="J18" s="56"/>
      <c r="K18" s="56"/>
      <c r="L18" s="56"/>
      <c r="M18" s="57">
        <v>40000</v>
      </c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4"/>
      <c r="AA18" s="14" t="str">
        <f>ELOLAP!$G$7</f>
        <v>R28</v>
      </c>
      <c r="AB18" s="14">
        <f>ELOLAP!$H$7</f>
        <v>2012</v>
      </c>
      <c r="AC18" s="18" t="str">
        <f>ELOLAP!$I$7</f>
        <v>00000000</v>
      </c>
      <c r="AD18" s="19" t="str">
        <f>ELOLAP!$J$7</f>
        <v>20130210</v>
      </c>
      <c r="AE18" s="2" t="s">
        <v>65</v>
      </c>
      <c r="AF18" s="1" t="str">
        <f t="shared" si="1"/>
        <v>BEFT10</v>
      </c>
      <c r="AG18" s="2" t="str">
        <f t="shared" si="0"/>
        <v>R28,2012,00000000,20130210,E,BEFT10,@BEFT10007,HU07107,JPY,29000000,1000000,,,30000000,,,,,40000,,,,,,,,,,,,</v>
      </c>
    </row>
    <row r="19" ht="15"/>
    <row r="20" spans="1:14" ht="15">
      <c r="A20" s="25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25"/>
    </row>
    <row r="21" spans="1:2" ht="15">
      <c r="A21" s="77"/>
      <c r="B21" s="77"/>
    </row>
    <row r="22" spans="1:12" ht="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28" ht="15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</sheetData>
  <sheetProtection/>
  <mergeCells count="4">
    <mergeCell ref="A6:I6"/>
    <mergeCell ref="A7:B7"/>
    <mergeCell ref="A9:I9"/>
    <mergeCell ref="A21:B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2007-01-30T07:46:56Z</cp:lastPrinted>
  <dcterms:created xsi:type="dcterms:W3CDTF">2006-09-11T09:14:09Z</dcterms:created>
  <dcterms:modified xsi:type="dcterms:W3CDTF">2012-11-28T14:11:43Z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-270526913</vt:i4>
  </property>
  <property fmtid="{D5CDD505-2E9C-101B-9397-08002B2CF9AE}" pid="3" name="_EmailSubject">
    <vt:lpwstr/>
  </property>
  <property fmtid="{D5CDD505-2E9C-101B-9397-08002B2CF9AE}" pid="4" name="_AuthorEmail">
    <vt:lpwstr>nemethneed@mnb.hu</vt:lpwstr>
  </property>
  <property fmtid="{D5CDD505-2E9C-101B-9397-08002B2CF9AE}" pid="5" name="_AuthorEmailDisplayName">
    <vt:lpwstr>Némethné Székely Edina</vt:lpwstr>
  </property>
  <property fmtid="{D5CDD505-2E9C-101B-9397-08002B2CF9AE}" pid="6" name="_PreviousAdHocReviewCycleID">
    <vt:i4>685649112</vt:i4>
  </property>
  <property fmtid="{D5CDD505-2E9C-101B-9397-08002B2CF9AE}" pid="7" name="_ReviewingToolsShownOnce">
    <vt:lpwstr/>
  </property>
</Properties>
</file>